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gpaagovza-my.sharepoint.com/personal/fortune_mogwatjana_gpaa_gov_za/Documents/My Documents/Specifications/2022-23/Facility Management/Cleaning Services/For publishing/"/>
    </mc:Choice>
  </mc:AlternateContent>
  <xr:revisionPtr revIDLastSave="284" documentId="8_{B39CC16B-EC18-4EDA-9253-8614E5BBA5EE}" xr6:coauthVersionLast="46" xr6:coauthVersionMax="46" xr10:uidLastSave="{ABF0F545-750A-4B27-936E-37D5FF6956A0}"/>
  <bookViews>
    <workbookView xWindow="17160" yWindow="-120" windowWidth="19440" windowHeight="15000" activeTab="2" xr2:uid="{00000000-000D-0000-FFFF-FFFF00000000}"/>
  </bookViews>
  <sheets>
    <sheet name="Bisho 3.1.1" sheetId="41" r:id="rId1"/>
    <sheet name="Gqeberha 3.1.2" sheetId="46" r:id="rId2"/>
    <sheet name="Umtata 3.1.3" sheetId="47" r:id="rId3"/>
    <sheet name="Grand Total" sheetId="1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6" l="1"/>
  <c r="E27" i="41"/>
  <c r="D16" i="46"/>
  <c r="D15" i="47"/>
  <c r="K15" i="47" s="1"/>
  <c r="E83" i="47" l="1"/>
  <c r="E82" i="47"/>
  <c r="E81" i="47"/>
  <c r="E80" i="47"/>
  <c r="E78" i="47"/>
  <c r="E73" i="47"/>
  <c r="E72" i="47"/>
  <c r="E71" i="47"/>
  <c r="E69" i="47"/>
  <c r="E66" i="47"/>
  <c r="E65" i="47"/>
  <c r="E64" i="47"/>
  <c r="E59" i="47"/>
  <c r="E42" i="47"/>
  <c r="E41" i="47"/>
  <c r="E40" i="47"/>
  <c r="E39" i="47"/>
  <c r="E33" i="47"/>
  <c r="E85" i="46"/>
  <c r="E82" i="46"/>
  <c r="E81" i="46"/>
  <c r="E80" i="46"/>
  <c r="E79" i="46"/>
  <c r="E84" i="46"/>
  <c r="E77" i="46"/>
  <c r="E76" i="46"/>
  <c r="E75" i="46"/>
  <c r="E59" i="46"/>
  <c r="E83" i="46"/>
  <c r="E72" i="46"/>
  <c r="E58" i="46"/>
  <c r="E43" i="46"/>
  <c r="E42" i="46"/>
  <c r="E41" i="46"/>
  <c r="E40" i="46"/>
  <c r="E34" i="46"/>
  <c r="E57" i="41"/>
  <c r="E81" i="41"/>
  <c r="E80" i="41"/>
  <c r="E79" i="41"/>
  <c r="E78" i="41"/>
  <c r="E76" i="41"/>
  <c r="E71" i="41"/>
  <c r="E70" i="41"/>
  <c r="E69" i="41"/>
  <c r="E67" i="41"/>
  <c r="E64" i="41"/>
  <c r="E63" i="41"/>
  <c r="E62" i="41"/>
  <c r="E40" i="41"/>
  <c r="E39" i="41"/>
  <c r="E38" i="41"/>
  <c r="E37" i="41"/>
  <c r="E31" i="41"/>
  <c r="E84" i="47"/>
  <c r="E79" i="47"/>
  <c r="E77" i="47"/>
  <c r="E76" i="47"/>
  <c r="E75" i="47"/>
  <c r="E74" i="47"/>
  <c r="E70" i="47"/>
  <c r="E68" i="47"/>
  <c r="E67" i="47"/>
  <c r="E63" i="47"/>
  <c r="E62" i="47"/>
  <c r="E61" i="47"/>
  <c r="E60" i="47"/>
  <c r="E58" i="47"/>
  <c r="E57" i="47"/>
  <c r="E56" i="47"/>
  <c r="E38" i="47"/>
  <c r="E37" i="47"/>
  <c r="E36" i="47"/>
  <c r="E35" i="47"/>
  <c r="E34" i="47"/>
  <c r="E32" i="47"/>
  <c r="E31" i="47"/>
  <c r="E30" i="47"/>
  <c r="E29" i="47"/>
  <c r="J15" i="47"/>
  <c r="G15" i="47"/>
  <c r="E69" i="46"/>
  <c r="E63" i="46"/>
  <c r="E62" i="46"/>
  <c r="E61" i="46"/>
  <c r="E60" i="46"/>
  <c r="E78" i="46"/>
  <c r="E57" i="46"/>
  <c r="E74" i="46"/>
  <c r="E73" i="46"/>
  <c r="E68" i="46"/>
  <c r="E67" i="46"/>
  <c r="E66" i="46"/>
  <c r="E65" i="46"/>
  <c r="E71" i="46"/>
  <c r="E70" i="46"/>
  <c r="E64" i="46"/>
  <c r="E39" i="46"/>
  <c r="E38" i="46"/>
  <c r="E37" i="46"/>
  <c r="E36" i="46"/>
  <c r="E35" i="46"/>
  <c r="E33" i="46"/>
  <c r="E32" i="46"/>
  <c r="E31" i="46"/>
  <c r="J16" i="46"/>
  <c r="G16" i="46"/>
  <c r="E66" i="41"/>
  <c r="E82" i="41"/>
  <c r="E77" i="41"/>
  <c r="E75" i="41"/>
  <c r="E74" i="41"/>
  <c r="E73" i="41"/>
  <c r="E72" i="41"/>
  <c r="E68" i="41"/>
  <c r="E65" i="41"/>
  <c r="E61" i="41"/>
  <c r="E60" i="41"/>
  <c r="E59" i="41"/>
  <c r="E58" i="41"/>
  <c r="E56" i="41"/>
  <c r="E55" i="41"/>
  <c r="E54" i="41"/>
  <c r="E36" i="41"/>
  <c r="E35" i="41"/>
  <c r="E34" i="41"/>
  <c r="E33" i="41"/>
  <c r="E32" i="41"/>
  <c r="E30" i="41"/>
  <c r="E29" i="41"/>
  <c r="E28" i="41"/>
  <c r="J13" i="41"/>
  <c r="G13" i="41"/>
  <c r="D13" i="41"/>
  <c r="K13" i="41" s="1"/>
  <c r="K16" i="46" l="1"/>
  <c r="K17" i="46" s="1"/>
  <c r="K19" i="46" s="1"/>
  <c r="K21" i="46" s="1"/>
  <c r="K23" i="46" s="1"/>
  <c r="K25" i="46" s="1"/>
  <c r="K14" i="41"/>
  <c r="K16" i="41" s="1"/>
  <c r="K18" i="41" s="1"/>
  <c r="K20" i="41" s="1"/>
  <c r="K22" i="41" s="1"/>
  <c r="E83" i="41"/>
  <c r="E85" i="41" s="1"/>
  <c r="E87" i="41" s="1"/>
  <c r="E89" i="41" s="1"/>
  <c r="E91" i="41" s="1"/>
  <c r="K16" i="47"/>
  <c r="K18" i="47" s="1"/>
  <c r="K20" i="47" s="1"/>
  <c r="K22" i="47" s="1"/>
  <c r="K24" i="47" s="1"/>
  <c r="E85" i="47"/>
  <c r="E43" i="47"/>
  <c r="E45" i="47" s="1"/>
  <c r="E47" i="47" s="1"/>
  <c r="E49" i="47" s="1"/>
  <c r="E51" i="47" s="1"/>
  <c r="E52" i="47" s="1"/>
  <c r="E86" i="46"/>
  <c r="E88" i="46" s="1"/>
  <c r="E90" i="46" s="1"/>
  <c r="E92" i="46" s="1"/>
  <c r="E94" i="46" s="1"/>
  <c r="E44" i="46"/>
  <c r="E41" i="41"/>
  <c r="E43" i="41" l="1"/>
  <c r="K23" i="41"/>
  <c r="E96" i="41" s="1"/>
  <c r="E95" i="46"/>
  <c r="E46" i="46"/>
  <c r="E48" i="46" s="1"/>
  <c r="E50" i="46" s="1"/>
  <c r="E52" i="46" s="1"/>
  <c r="E87" i="47"/>
  <c r="E89" i="47" s="1"/>
  <c r="E91" i="47" s="1"/>
  <c r="E93" i="47" s="1"/>
  <c r="E99" i="47"/>
  <c r="K25" i="47"/>
  <c r="E98" i="47" s="1"/>
  <c r="E92" i="41"/>
  <c r="E98" i="41" s="1"/>
  <c r="E47" i="41" l="1"/>
  <c r="E49" i="41" s="1"/>
  <c r="E45" i="41"/>
  <c r="E53" i="46"/>
  <c r="E100" i="46" s="1"/>
  <c r="E94" i="47"/>
  <c r="E100" i="47" s="1"/>
  <c r="E102" i="47" s="1"/>
  <c r="B13" i="14" s="1"/>
  <c r="K26" i="46"/>
  <c r="E101" i="46"/>
  <c r="E50" i="41" l="1"/>
  <c r="E97" i="41" s="1"/>
  <c r="E99" i="41" s="1"/>
  <c r="B11" i="14" s="1"/>
  <c r="E99" i="46"/>
  <c r="E102" i="46" s="1"/>
  <c r="B12" i="14" s="1"/>
  <c r="B14" i="14" l="1"/>
  <c r="B15" i="14" s="1"/>
  <c r="B16" i="14" l="1"/>
</calcChain>
</file>

<file path=xl/sharedStrings.xml><?xml version="1.0" encoding="utf-8"?>
<sst xmlns="http://schemas.openxmlformats.org/spreadsheetml/2006/main" count="465" uniqueCount="158">
  <si>
    <t>HYGIENE SERVICES &amp; CONSUMABLES</t>
  </si>
  <si>
    <t>Automatic air freshners and refills</t>
  </si>
  <si>
    <t>Paper towel dispensers</t>
  </si>
  <si>
    <t>Waste Bins and bags</t>
  </si>
  <si>
    <t>Foam Soap dispenser and refills</t>
  </si>
  <si>
    <t>Seat Sprays and refills</t>
  </si>
  <si>
    <t>Toilet Roll holders TR3</t>
  </si>
  <si>
    <t>She Bins</t>
  </si>
  <si>
    <t>Monthly</t>
  </si>
  <si>
    <t>Monthly supply</t>
  </si>
  <si>
    <t>When required</t>
  </si>
  <si>
    <t>GRAND TOTAL</t>
  </si>
  <si>
    <t xml:space="preserve">    Table</t>
  </si>
  <si>
    <t>Worksheet Sub- Total</t>
  </si>
  <si>
    <t>CLEANING PERSONNEL  PRICE STRUCTURE</t>
  </si>
  <si>
    <t>Hygiene Services and consumables  Yr 2 (with escalation + profit)</t>
  </si>
  <si>
    <t>Hygiene Services and consumables  Yr 3 (with escalation+ profit)</t>
  </si>
  <si>
    <t>Hygiene Services and consumables Yr 4 (with escalation + profit)</t>
  </si>
  <si>
    <t>Hygiene Services and consumables  Yr 5 (with escalation + profit)</t>
  </si>
  <si>
    <t>DESCRIPTION</t>
  </si>
  <si>
    <t>QUANTITY</t>
  </si>
  <si>
    <t>Mops - colour coded (Green) kitchens - per quarter</t>
  </si>
  <si>
    <t>Mops - colour coded (Blue) toilets - per quarter</t>
  </si>
  <si>
    <t>Household Brooms + Dustpans</t>
  </si>
  <si>
    <t>Wet floor caution signs</t>
  </si>
  <si>
    <t>Low noise  vacuum cleaners</t>
  </si>
  <si>
    <t>6 monthly</t>
  </si>
  <si>
    <t>Annually</t>
  </si>
  <si>
    <t>CLEANING  MATERIAL + CONSUMABLES</t>
  </si>
  <si>
    <t>Refuse bags 35 micron (20 per pack)</t>
  </si>
  <si>
    <t>Glass and window cleaning material 10 litres</t>
  </si>
  <si>
    <t>Long  and short feather duster</t>
  </si>
  <si>
    <t>Multi purpose Cleaner- 25 litres</t>
  </si>
  <si>
    <t>Toilet Bowl Cleaner 25 litres</t>
  </si>
  <si>
    <t>Table</t>
  </si>
  <si>
    <t>Total</t>
  </si>
  <si>
    <t xml:space="preserve">  Cleaning Materials Yr 2 (with escalation + profit)</t>
  </si>
  <si>
    <t>Once off</t>
  </si>
  <si>
    <t xml:space="preserve"> Fortnightly service</t>
  </si>
  <si>
    <t>FREQUENCY</t>
  </si>
  <si>
    <t>Quarterly</t>
  </si>
  <si>
    <t>Microfibre Dust Cloths (pack of 10)</t>
  </si>
  <si>
    <t>Spray bottles (500ml)</t>
  </si>
  <si>
    <t>Bleach 25 litres</t>
  </si>
  <si>
    <t>Ladders  1 x short</t>
  </si>
  <si>
    <t>six monthly</t>
  </si>
  <si>
    <t>Six monthly</t>
  </si>
  <si>
    <t>Paper towels (pack of 6)</t>
  </si>
  <si>
    <t xml:space="preserve">Monthly </t>
  </si>
  <si>
    <t>ANNUAL COST</t>
  </si>
  <si>
    <t>Household gloves (box of 20)</t>
  </si>
  <si>
    <t>Cleaning Latex  gloves (box of 20)</t>
  </si>
  <si>
    <t>Dust Masks SABS approved ( box of 10)</t>
  </si>
  <si>
    <t>Pledge Oil- 250ml (pack of 6)</t>
  </si>
  <si>
    <t>PRODUCT/SERVICE</t>
  </si>
  <si>
    <t>Contingency hand towels (pack of 6)</t>
  </si>
  <si>
    <t>Toilet Rolls (bale of 48)</t>
  </si>
  <si>
    <t>Heavy duty stripper 25 litres</t>
  </si>
  <si>
    <t>Deep Cleaning  of ablution facilities  including urinals</t>
  </si>
  <si>
    <t>TOTAL</t>
  </si>
  <si>
    <t>annually</t>
  </si>
  <si>
    <t>QTY</t>
  </si>
  <si>
    <t>Sub-Total</t>
  </si>
  <si>
    <t>Monthly rental and  Re-fill as required</t>
  </si>
  <si>
    <t>Monthly rental</t>
  </si>
  <si>
    <t>Monthly rentaland Re-fill as required</t>
  </si>
  <si>
    <t>Hygiene Services and consumables  Yr 1 (with+ profit)</t>
  </si>
  <si>
    <t>Total Year 1</t>
  </si>
  <si>
    <t>Total Year 2</t>
  </si>
  <si>
    <t>Total Year 3</t>
  </si>
  <si>
    <t>Total Year 4</t>
  </si>
  <si>
    <t>Total Year 5</t>
  </si>
  <si>
    <t>RATE PER MONTH- CLEANER</t>
  </si>
  <si>
    <t>ANNUAL TOTAL</t>
  </si>
  <si>
    <t>Cleaning Materials Yr 1 + profit</t>
  </si>
  <si>
    <t>Cleaning Materials Yr 3 (with escalation + profit)</t>
  </si>
  <si>
    <t>Cleaning Materials Yr 4 (with escalation + profit)</t>
  </si>
  <si>
    <t>Cleaning Materials Yr 5 (with escalation + profit)</t>
  </si>
  <si>
    <t>annual price escalation in % for Y3</t>
  </si>
  <si>
    <t>annual price escalation in % for Y5</t>
  </si>
  <si>
    <t>annual price escalation in % for Y4</t>
  </si>
  <si>
    <t>annual price escalation in % for Y2</t>
  </si>
  <si>
    <t>Annual price Escalation in % for Y2</t>
  </si>
  <si>
    <t>Annual price Escalation in % for Y5</t>
  </si>
  <si>
    <t>Annual price Escalation in % for Y4</t>
  </si>
  <si>
    <t>Annual price Escalation in % for Y3</t>
  </si>
  <si>
    <t>LABOUR Cost + profit</t>
  </si>
  <si>
    <t>6 monthly  (twice a year)</t>
  </si>
  <si>
    <t xml:space="preserve">Pine Gel - 25 litres </t>
  </si>
  <si>
    <t xml:space="preserve">Solu seal floor polish 5 litres  </t>
  </si>
  <si>
    <t xml:space="preserve">Dishwashing liquid  25 litres </t>
  </si>
  <si>
    <t>Pledge Polish -wood 400ml-(Pack of 6)</t>
  </si>
  <si>
    <t>Kitchen swabs (pack of 10)</t>
  </si>
  <si>
    <t>Dish towels</t>
  </si>
  <si>
    <t>Window squdgee short</t>
  </si>
  <si>
    <t>Short extension cord</t>
  </si>
  <si>
    <t>Surface sanitiser with 70-90%alcohol content 25l</t>
  </si>
  <si>
    <t>Surface sanitiser with 70-90% alcohol content</t>
  </si>
  <si>
    <t>Contingency toilet paper (pack of 38)</t>
  </si>
  <si>
    <t>Monthly rental and Re-fill as required</t>
  </si>
  <si>
    <t>Contingency toilet paper (bale of 48)</t>
  </si>
  <si>
    <t>Capert Cleaning (estimate  188m2)</t>
  </si>
  <si>
    <t>Contingency toilet paper (pack of48)</t>
  </si>
  <si>
    <t>Capert Cleaning (estimate 450m2)</t>
  </si>
  <si>
    <t>Upholstery cleaning 150 chairs)</t>
  </si>
  <si>
    <t>Capert Cleaning (estimate 177m2)</t>
  </si>
  <si>
    <t>Upholstery cleaning (estimate 75 chairs)</t>
  </si>
  <si>
    <t>Upholstery cleaning (estimate 50 chairs)</t>
  </si>
  <si>
    <t>N/A</t>
  </si>
  <si>
    <t>SUB-TOTAL</t>
  </si>
  <si>
    <t>VAT</t>
  </si>
  <si>
    <t>Signature</t>
  </si>
  <si>
    <t>Date</t>
  </si>
  <si>
    <t xml:space="preserve">  COST per quantity</t>
  </si>
  <si>
    <t>Unit cost/ per quantity</t>
  </si>
  <si>
    <t xml:space="preserve">  COST  per quantity</t>
  </si>
  <si>
    <t>Double buckets- offices (for the duration of the contract)</t>
  </si>
  <si>
    <t>SUB-TOTAL COST OF HYGIENE AND CONSUMABLES (3.1.1-B)</t>
  </si>
  <si>
    <t>SUB-TOTAL COST OF LABOUR  (3.1.1-A)</t>
  </si>
  <si>
    <t>SUB-TOTAL COST OF CLEANING MATERIALS  (3.1.3-C)</t>
  </si>
  <si>
    <t>SUB-TOTAL COST OF CLEANING MATERIALS  (3.1.1-C)</t>
  </si>
  <si>
    <t>LABOUR                                                                                             3.1.1-A</t>
  </si>
  <si>
    <t>HYGIENCE SERVICE AND CONSUMABLE                                       3.1.1-B</t>
  </si>
  <si>
    <t>CLEANING MATERIAL AND CONSUMABLE                                     3.1.1 -C</t>
  </si>
  <si>
    <t>TOTAL 3.1.1</t>
  </si>
  <si>
    <t>SUB-TOTAL COST OF LABOUR  (3.1.3-A)</t>
  </si>
  <si>
    <t>SUB-TOTAL COST OF HYGIENE AND CONSUMABLES (3.1.3-B)</t>
  </si>
  <si>
    <t>LABOUR                                                                                             3.1.3-A</t>
  </si>
  <si>
    <t>HYGIENCE SERVICE AND CONSUMABLE                                         3.1.3-B</t>
  </si>
  <si>
    <t>CLEANING MATERIAL AND CONSUMABLE                                       3.1.3 -C</t>
  </si>
  <si>
    <t>TOTAL 3.1.3</t>
  </si>
  <si>
    <t>SUB-TOTAL COST OF LABOUR  (3.1.2-A)</t>
  </si>
  <si>
    <t>SUB-TOTAL COST OF HYGIENE AND CONSUMABLES (3.1.2-B)</t>
  </si>
  <si>
    <t>Add Sub totals 3.1.1-A- 3.1.1C</t>
  </si>
  <si>
    <t>SUB-TOTAL COST OF CLEANING MATERIALS  (3.1.2-C)</t>
  </si>
  <si>
    <t>LABOUR                                                                                             3.1.2-A</t>
  </si>
  <si>
    <t>HYGIENCE SERVICE AND CONSUMABLE                                         3.1.2-B</t>
  </si>
  <si>
    <t>CLEANING MATERIAL AND CONSUMABLE                                       3.1 .2-C</t>
  </si>
  <si>
    <t>TOTAL 3.1.2</t>
  </si>
  <si>
    <t>GRAND TOTAL (CONTRACT VALUE)</t>
  </si>
  <si>
    <t>Add Sub totals 3.1.3-A-3.1.3-C</t>
  </si>
  <si>
    <t>Add Sub totals 3.1.2A-3.1.2-C</t>
  </si>
  <si>
    <t>NAME OF THE BIDDER:</t>
  </si>
  <si>
    <t>BID NUMBER: GPAA 18/2022</t>
  </si>
  <si>
    <t>PROVISION OF CLEANING AND  HYGEINESERVICES AT BISHO</t>
  </si>
  <si>
    <t>PROVISION OF CLEANING AND HYGIENE SERVICES AT UMTATA OFFICES</t>
  </si>
  <si>
    <t>PROVISION OF CLEANING AND HYGIENE SERVICES AT GQEBERHA OFFICES</t>
  </si>
  <si>
    <t>PROVISION OF CLEANING AND  HYGIENE SERVICES AT BISHO, GQEBERHA AND UMTATA OFFICES</t>
  </si>
  <si>
    <t>Table 3.1.1 (Bisho)</t>
  </si>
  <si>
    <t>Table 3.1.2 ( Gqeberha)</t>
  </si>
  <si>
    <t>Table 3.1.3 (Umtata)</t>
  </si>
  <si>
    <r>
      <t xml:space="preserve">Note: </t>
    </r>
    <r>
      <rPr>
        <sz val="11"/>
        <color theme="1"/>
        <rFont val="Arial"/>
        <family val="2"/>
      </rPr>
      <t>VAT is  applicable to VAT vendors only, if you are not VAT vendor, the sub-total will be used as Grand total ( Contract Value)</t>
    </r>
  </si>
  <si>
    <t>Note: Incomplete pricing schedules (SBD3.1.1-SBD 3.1.3) may lead to disqualification. Only this pricing schedule will accepted for evaluations</t>
  </si>
  <si>
    <t>Note: Incomplete pricing schedules (SBD3.1.1-SBD 3.1.3) may lead to disqualification. Only this pricing schedule  will be accepted for evaluationss,</t>
  </si>
  <si>
    <t>Note: Incomplete pricing schedules (SBD3.1.1-SBD 3.1.3) may lead to disqualification. Only this pricing schedule will be accepted for evaluations</t>
  </si>
  <si>
    <t>Note: Incomplete pricing schedules (SBD3.1.1-SBD 3.1.3) may lead to disqualification. Only this pricing schedule  will  be accepted for evaluations</t>
  </si>
  <si>
    <t/>
  </si>
  <si>
    <t>CLOSING DATE: 26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</si>
</sst>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43" fontId="3" fillId="5" borderId="3" xfId="1" applyFont="1" applyFill="1" applyBorder="1" applyProtection="1">
      <protection locked="0"/>
    </xf>
    <xf numFmtId="43" fontId="5" fillId="5" borderId="9" xfId="1" applyFont="1" applyFill="1" applyBorder="1" applyProtection="1">
      <protection locked="0"/>
    </xf>
    <xf numFmtId="43" fontId="3" fillId="5" borderId="3" xfId="1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4" fillId="3" borderId="3" xfId="0" applyFont="1" applyFill="1" applyBorder="1" applyProtection="1"/>
    <xf numFmtId="0" fontId="4" fillId="3" borderId="3" xfId="0" applyFont="1" applyFill="1" applyBorder="1" applyAlignment="1" applyProtection="1">
      <alignment horizontal="center" wrapText="1"/>
    </xf>
    <xf numFmtId="0" fontId="3" fillId="0" borderId="9" xfId="0" applyFont="1" applyBorder="1" applyProtection="1"/>
    <xf numFmtId="43" fontId="3" fillId="2" borderId="9" xfId="1" applyFont="1" applyFill="1" applyBorder="1" applyProtection="1"/>
    <xf numFmtId="0" fontId="3" fillId="0" borderId="9" xfId="1" applyNumberFormat="1" applyFont="1" applyBorder="1" applyProtection="1"/>
    <xf numFmtId="43" fontId="5" fillId="2" borderId="9" xfId="1" applyFont="1" applyFill="1" applyBorder="1" applyProtection="1"/>
    <xf numFmtId="43" fontId="3" fillId="0" borderId="9" xfId="1" applyFont="1" applyBorder="1" applyProtection="1"/>
    <xf numFmtId="0" fontId="5" fillId="2" borderId="3" xfId="0" applyFont="1" applyFill="1" applyBorder="1" applyAlignment="1" applyProtection="1"/>
    <xf numFmtId="0" fontId="3" fillId="0" borderId="3" xfId="0" applyFont="1" applyBorder="1" applyAlignment="1" applyProtection="1"/>
    <xf numFmtId="43" fontId="3" fillId="2" borderId="3" xfId="1" applyFont="1" applyFill="1" applyBorder="1" applyProtection="1"/>
    <xf numFmtId="43" fontId="3" fillId="0" borderId="0" xfId="0" applyNumberFormat="1" applyFont="1" applyProtection="1"/>
    <xf numFmtId="0" fontId="5" fillId="2" borderId="3" xfId="0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164" fontId="3" fillId="0" borderId="0" xfId="0" applyNumberFormat="1" applyFont="1" applyProtection="1"/>
    <xf numFmtId="0" fontId="4" fillId="0" borderId="3" xfId="0" applyFont="1" applyBorder="1" applyAlignment="1" applyProtection="1"/>
    <xf numFmtId="43" fontId="4" fillId="2" borderId="3" xfId="1" applyFont="1" applyFill="1" applyBorder="1" applyAlignment="1" applyProtection="1"/>
    <xf numFmtId="0" fontId="4" fillId="3" borderId="18" xfId="0" applyFont="1" applyFill="1" applyBorder="1" applyProtection="1"/>
    <xf numFmtId="0" fontId="4" fillId="3" borderId="11" xfId="0" applyFont="1" applyFill="1" applyBorder="1" applyProtection="1"/>
    <xf numFmtId="0" fontId="4" fillId="3" borderId="11" xfId="0" applyFont="1" applyFill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wrapText="1"/>
    </xf>
    <xf numFmtId="0" fontId="3" fillId="0" borderId="3" xfId="0" applyFont="1" applyBorder="1" applyProtection="1"/>
    <xf numFmtId="0" fontId="3" fillId="2" borderId="3" xfId="0" applyFont="1" applyFill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wrapText="1"/>
    </xf>
    <xf numFmtId="0" fontId="3" fillId="0" borderId="4" xfId="0" applyFont="1" applyBorder="1" applyAlignment="1" applyProtection="1"/>
    <xf numFmtId="43" fontId="3" fillId="2" borderId="3" xfId="0" applyNumberFormat="1" applyFont="1" applyFill="1" applyBorder="1" applyProtection="1"/>
    <xf numFmtId="0" fontId="4" fillId="2" borderId="4" xfId="0" applyFont="1" applyFill="1" applyBorder="1" applyAlignment="1" applyProtection="1"/>
    <xf numFmtId="43" fontId="3" fillId="2" borderId="3" xfId="0" applyNumberFormat="1" applyFont="1" applyFill="1" applyBorder="1" applyAlignment="1" applyProtection="1"/>
    <xf numFmtId="0" fontId="3" fillId="0" borderId="0" xfId="0" applyFont="1" applyBorder="1" applyAlignment="1" applyProtection="1"/>
    <xf numFmtId="0" fontId="4" fillId="0" borderId="4" xfId="0" applyFont="1" applyBorder="1" applyAlignment="1" applyProtection="1"/>
    <xf numFmtId="43" fontId="4" fillId="2" borderId="3" xfId="0" applyNumberFormat="1" applyFont="1" applyFill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left" wrapText="1"/>
    </xf>
    <xf numFmtId="43" fontId="3" fillId="2" borderId="3" xfId="1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left"/>
    </xf>
    <xf numFmtId="0" fontId="3" fillId="0" borderId="10" xfId="0" applyFont="1" applyBorder="1" applyAlignment="1" applyProtection="1"/>
    <xf numFmtId="43" fontId="3" fillId="2" borderId="10" xfId="0" applyNumberFormat="1" applyFont="1" applyFill="1" applyBorder="1" applyAlignment="1" applyProtection="1"/>
    <xf numFmtId="0" fontId="3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3" fillId="0" borderId="9" xfId="0" applyFont="1" applyBorder="1" applyAlignment="1" applyProtection="1"/>
    <xf numFmtId="43" fontId="3" fillId="2" borderId="9" xfId="0" applyNumberFormat="1" applyFont="1" applyFill="1" applyBorder="1" applyAlignment="1" applyProtection="1"/>
    <xf numFmtId="43" fontId="4" fillId="2" borderId="14" xfId="0" applyNumberFormat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0" fontId="6" fillId="2" borderId="0" xfId="0" applyFont="1" applyFill="1" applyBorder="1" applyAlignment="1" applyProtection="1"/>
    <xf numFmtId="0" fontId="4" fillId="0" borderId="0" xfId="0" applyFont="1" applyBorder="1" applyAlignment="1" applyProtection="1">
      <alignment horizontal="center" wrapText="1"/>
    </xf>
    <xf numFmtId="0" fontId="3" fillId="4" borderId="4" xfId="0" applyFont="1" applyFill="1" applyBorder="1" applyAlignment="1" applyProtection="1"/>
    <xf numFmtId="0" fontId="3" fillId="4" borderId="5" xfId="0" applyFont="1" applyFill="1" applyBorder="1" applyAlignment="1" applyProtection="1"/>
    <xf numFmtId="0" fontId="3" fillId="3" borderId="3" xfId="0" applyFont="1" applyFill="1" applyBorder="1" applyProtection="1"/>
    <xf numFmtId="0" fontId="3" fillId="2" borderId="0" xfId="0" applyFont="1" applyFill="1" applyBorder="1" applyProtection="1"/>
    <xf numFmtId="43" fontId="5" fillId="2" borderId="3" xfId="1" applyFont="1" applyFill="1" applyBorder="1" applyProtection="1"/>
    <xf numFmtId="43" fontId="6" fillId="2" borderId="14" xfId="0" applyNumberFormat="1" applyFont="1" applyFill="1" applyBorder="1" applyProtection="1"/>
    <xf numFmtId="0" fontId="3" fillId="0" borderId="0" xfId="0" applyFont="1" applyBorder="1" applyAlignment="1" applyProtection="1">
      <alignment horizontal="center"/>
    </xf>
    <xf numFmtId="43" fontId="6" fillId="2" borderId="0" xfId="0" applyNumberFormat="1" applyFont="1" applyFill="1" applyBorder="1" applyProtection="1"/>
    <xf numFmtId="0" fontId="4" fillId="0" borderId="0" xfId="0" applyFont="1" applyAlignment="1" applyProtection="1">
      <alignment horizontal="left" wrapText="1"/>
    </xf>
    <xf numFmtId="0" fontId="2" fillId="0" borderId="0" xfId="0" applyFont="1" applyProtection="1"/>
    <xf numFmtId="43" fontId="12" fillId="0" borderId="0" xfId="0" applyNumberFormat="1" applyFont="1" applyProtection="1"/>
    <xf numFmtId="0" fontId="12" fillId="0" borderId="0" xfId="0" applyFont="1" applyProtection="1"/>
    <xf numFmtId="164" fontId="12" fillId="0" borderId="0" xfId="0" applyNumberFormat="1" applyFont="1" applyProtection="1"/>
    <xf numFmtId="164" fontId="12" fillId="0" borderId="0" xfId="0" applyNumberFormat="1" applyFont="1" applyBorder="1" applyAlignment="1" applyProtection="1"/>
    <xf numFmtId="43" fontId="12" fillId="0" borderId="0" xfId="1" applyFont="1" applyBorder="1" applyAlignment="1" applyProtection="1"/>
    <xf numFmtId="0" fontId="12" fillId="0" borderId="0" xfId="0" applyFont="1" applyBorder="1" applyAlignment="1" applyProtection="1"/>
    <xf numFmtId="164" fontId="5" fillId="0" borderId="0" xfId="0" applyNumberFormat="1" applyFont="1" applyBorder="1" applyAlignment="1" applyProtection="1"/>
    <xf numFmtId="43" fontId="13" fillId="0" borderId="0" xfId="0" applyNumberFormat="1" applyFont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3" fontId="3" fillId="2" borderId="0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164" fontId="3" fillId="2" borderId="0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4" fontId="3" fillId="2" borderId="3" xfId="0" applyNumberFormat="1" applyFont="1" applyFill="1" applyBorder="1" applyProtection="1"/>
    <xf numFmtId="0" fontId="3" fillId="0" borderId="19" xfId="0" applyFont="1" applyBorder="1" applyAlignment="1" applyProtection="1">
      <alignment horizontal="center" wrapText="1"/>
    </xf>
    <xf numFmtId="4" fontId="3" fillId="2" borderId="20" xfId="0" applyNumberFormat="1" applyFont="1" applyFill="1" applyBorder="1" applyProtection="1"/>
    <xf numFmtId="0" fontId="3" fillId="0" borderId="17" xfId="0" applyFont="1" applyBorder="1" applyAlignment="1" applyProtection="1">
      <alignment horizontal="center"/>
    </xf>
    <xf numFmtId="43" fontId="3" fillId="2" borderId="21" xfId="1" applyFont="1" applyFill="1" applyBorder="1" applyProtection="1"/>
    <xf numFmtId="0" fontId="3" fillId="0" borderId="22" xfId="0" applyFont="1" applyBorder="1" applyProtection="1"/>
    <xf numFmtId="43" fontId="3" fillId="2" borderId="23" xfId="1" applyFont="1" applyFill="1" applyBorder="1" applyProtection="1"/>
    <xf numFmtId="0" fontId="3" fillId="0" borderId="0" xfId="0" quotePrefix="1" applyFont="1" applyProtection="1"/>
    <xf numFmtId="0" fontId="4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</xf>
    <xf numFmtId="0" fontId="9" fillId="0" borderId="26" xfId="0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9" fontId="4" fillId="7" borderId="4" xfId="2" applyFont="1" applyFill="1" applyBorder="1" applyAlignment="1" applyProtection="1">
      <alignment horizontal="right"/>
      <protection locked="0"/>
    </xf>
    <xf numFmtId="9" fontId="4" fillId="7" borderId="6" xfId="2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16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9" fontId="4" fillId="5" borderId="4" xfId="0" applyNumberFormat="1" applyFont="1" applyFill="1" applyBorder="1" applyAlignment="1" applyProtection="1">
      <alignment horizontal="right"/>
      <protection locked="0"/>
    </xf>
    <xf numFmtId="9" fontId="4" fillId="5" borderId="6" xfId="0" applyNumberFormat="1" applyFont="1" applyFill="1" applyBorder="1" applyAlignment="1" applyProtection="1">
      <alignment horizontal="right"/>
      <protection locked="0"/>
    </xf>
    <xf numFmtId="9" fontId="4" fillId="5" borderId="4" xfId="2" applyFont="1" applyFill="1" applyBorder="1" applyAlignment="1" applyProtection="1">
      <alignment horizontal="right"/>
      <protection locked="0"/>
    </xf>
    <xf numFmtId="9" fontId="4" fillId="5" borderId="6" xfId="2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left"/>
    </xf>
    <xf numFmtId="9" fontId="4" fillId="5" borderId="4" xfId="0" applyNumberFormat="1" applyFont="1" applyFill="1" applyBorder="1" applyAlignment="1" applyProtection="1">
      <protection locked="0"/>
    </xf>
    <xf numFmtId="9" fontId="4" fillId="5" borderId="6" xfId="0" applyNumberFormat="1" applyFont="1" applyFill="1" applyBorder="1" applyAlignment="1" applyProtection="1"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9" fontId="6" fillId="5" borderId="4" xfId="0" applyNumberFormat="1" applyFont="1" applyFill="1" applyBorder="1" applyAlignment="1" applyProtection="1">
      <alignment horizontal="right"/>
      <protection locked="0"/>
    </xf>
    <xf numFmtId="9" fontId="6" fillId="5" borderId="5" xfId="0" applyNumberFormat="1" applyFont="1" applyFill="1" applyBorder="1" applyAlignment="1" applyProtection="1">
      <alignment horizontal="right"/>
      <protection locked="0"/>
    </xf>
    <xf numFmtId="9" fontId="6" fillId="5" borderId="6" xfId="0" applyNumberFormat="1" applyFont="1" applyFill="1" applyBorder="1" applyAlignment="1" applyProtection="1">
      <alignment horizontal="right"/>
      <protection locked="0"/>
    </xf>
    <xf numFmtId="0" fontId="4" fillId="3" borderId="4" xfId="0" applyFont="1" applyFill="1" applyBorder="1" applyAlignment="1" applyProtection="1">
      <alignment horizontal="center" wrapText="1"/>
    </xf>
    <xf numFmtId="0" fontId="4" fillId="3" borderId="5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9" fontId="6" fillId="5" borderId="4" xfId="0" applyNumberFormat="1" applyFont="1" applyFill="1" applyBorder="1" applyAlignment="1" applyProtection="1">
      <protection locked="0"/>
    </xf>
    <xf numFmtId="9" fontId="6" fillId="5" borderId="5" xfId="0" applyNumberFormat="1" applyFont="1" applyFill="1" applyBorder="1" applyAlignment="1" applyProtection="1">
      <protection locked="0"/>
    </xf>
    <xf numFmtId="9" fontId="6" fillId="5" borderId="6" xfId="0" applyNumberFormat="1" applyFont="1" applyFill="1" applyBorder="1" applyAlignment="1" applyProtection="1">
      <protection locked="0"/>
    </xf>
    <xf numFmtId="0" fontId="3" fillId="0" borderId="7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 wrapText="1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2362200</xdr:colOff>
      <xdr:row>5</xdr:row>
      <xdr:rowOff>135626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5FE85D-0B61-4DEA-A08A-8A942B324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"/>
          <a:ext cx="2362200" cy="846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3060700</xdr:colOff>
      <xdr:row>7</xdr:row>
      <xdr:rowOff>52485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326291-463F-459C-A25B-3DE4EE220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"/>
          <a:ext cx="3060700" cy="1119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3302000</xdr:colOff>
      <xdr:row>7</xdr:row>
      <xdr:rowOff>52485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CAD3E8-E613-46D0-9651-93F4AF7EA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"/>
          <a:ext cx="3302000" cy="1119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3090964</xdr:colOff>
      <xdr:row>3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C97D78-07F0-4D77-99C0-8CC40D522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90964" cy="1047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L107"/>
  <sheetViews>
    <sheetView zoomScale="70" zoomScaleNormal="70" workbookViewId="0">
      <selection activeCell="A9" sqref="A9:B9"/>
    </sheetView>
  </sheetViews>
  <sheetFormatPr defaultColWidth="9.140625" defaultRowHeight="14.25" x14ac:dyDescent="0.2"/>
  <cols>
    <col min="1" max="1" width="58.140625" style="5" customWidth="1"/>
    <col min="2" max="2" width="11" style="5" customWidth="1"/>
    <col min="3" max="3" width="21.5703125" style="5" customWidth="1"/>
    <col min="4" max="4" width="17" style="5" customWidth="1"/>
    <col min="5" max="5" width="28.140625" style="5" customWidth="1"/>
    <col min="6" max="6" width="15.5703125" style="5" customWidth="1"/>
    <col min="7" max="7" width="26.5703125" style="5" customWidth="1"/>
    <col min="8" max="8" width="7.28515625" style="5" customWidth="1"/>
    <col min="9" max="10" width="13.5703125" style="5" customWidth="1"/>
    <col min="11" max="11" width="20.140625" style="5" customWidth="1"/>
    <col min="12" max="12" width="13.140625" style="5" bestFit="1" customWidth="1"/>
    <col min="13" max="16384" width="9.140625" style="5"/>
  </cols>
  <sheetData>
    <row r="8" spans="1:12" ht="18" x14ac:dyDescent="0.25">
      <c r="A8" s="97" t="s">
        <v>142</v>
      </c>
      <c r="B8" s="97"/>
      <c r="C8" s="4"/>
    </row>
    <row r="9" spans="1:12" ht="18" x14ac:dyDescent="0.25">
      <c r="A9" s="98" t="s">
        <v>143</v>
      </c>
      <c r="B9" s="98"/>
      <c r="C9" s="4"/>
    </row>
    <row r="10" spans="1:12" ht="18" x14ac:dyDescent="0.25">
      <c r="A10" s="98" t="s">
        <v>157</v>
      </c>
      <c r="B10" s="98"/>
      <c r="C10" s="4"/>
    </row>
    <row r="11" spans="1:12" ht="18.75" thickBot="1" x14ac:dyDescent="0.3">
      <c r="A11" s="99" t="s">
        <v>144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2" ht="30" x14ac:dyDescent="0.25">
      <c r="A12" s="6" t="s">
        <v>14</v>
      </c>
      <c r="B12" s="7" t="s">
        <v>61</v>
      </c>
      <c r="C12" s="7" t="s">
        <v>72</v>
      </c>
      <c r="D12" s="7" t="s">
        <v>62</v>
      </c>
      <c r="E12" s="136" t="s">
        <v>108</v>
      </c>
      <c r="F12" s="137"/>
      <c r="G12" s="137"/>
      <c r="H12" s="137"/>
      <c r="I12" s="137"/>
      <c r="J12" s="138"/>
      <c r="K12" s="7" t="s">
        <v>73</v>
      </c>
    </row>
    <row r="13" spans="1:12" ht="32.25" customHeight="1" x14ac:dyDescent="0.2">
      <c r="A13" s="8" t="s">
        <v>86</v>
      </c>
      <c r="B13" s="8">
        <v>1</v>
      </c>
      <c r="C13" s="2">
        <v>0</v>
      </c>
      <c r="D13" s="9">
        <f>C13*B13</f>
        <v>0</v>
      </c>
      <c r="E13" s="10"/>
      <c r="F13" s="11">
        <v>0</v>
      </c>
      <c r="G13" s="12">
        <f>F13*E13</f>
        <v>0</v>
      </c>
      <c r="H13" s="10"/>
      <c r="I13" s="11">
        <v>0</v>
      </c>
      <c r="J13" s="12">
        <f>I13*H13</f>
        <v>0</v>
      </c>
      <c r="K13" s="9">
        <f>D13*12</f>
        <v>0</v>
      </c>
    </row>
    <row r="14" spans="1:12" x14ac:dyDescent="0.2">
      <c r="A14" s="108" t="s">
        <v>67</v>
      </c>
      <c r="B14" s="110"/>
      <c r="C14" s="13"/>
      <c r="D14" s="14"/>
      <c r="E14" s="14"/>
      <c r="F14" s="14"/>
      <c r="G14" s="14"/>
      <c r="H14" s="14"/>
      <c r="I14" s="14"/>
      <c r="J14" s="14"/>
      <c r="K14" s="15">
        <f>K13</f>
        <v>0</v>
      </c>
      <c r="L14" s="16"/>
    </row>
    <row r="15" spans="1:12" ht="15" x14ac:dyDescent="0.25">
      <c r="A15" s="108" t="s">
        <v>81</v>
      </c>
      <c r="B15" s="110"/>
      <c r="C15" s="139">
        <v>0</v>
      </c>
      <c r="D15" s="140"/>
      <c r="E15" s="140"/>
      <c r="F15" s="140"/>
      <c r="G15" s="140"/>
      <c r="H15" s="140"/>
      <c r="I15" s="140"/>
      <c r="J15" s="140"/>
      <c r="K15" s="141"/>
    </row>
    <row r="16" spans="1:12" x14ac:dyDescent="0.2">
      <c r="A16" s="108" t="s">
        <v>68</v>
      </c>
      <c r="B16" s="110"/>
      <c r="C16" s="17"/>
      <c r="D16" s="18"/>
      <c r="E16" s="18"/>
      <c r="F16" s="14"/>
      <c r="G16" s="14"/>
      <c r="H16" s="14"/>
      <c r="I16" s="14"/>
      <c r="J16" s="14"/>
      <c r="K16" s="15">
        <f>K14*(1+C15)</f>
        <v>0</v>
      </c>
      <c r="L16" s="19"/>
    </row>
    <row r="17" spans="1:12" ht="15" x14ac:dyDescent="0.25">
      <c r="A17" s="108" t="s">
        <v>78</v>
      </c>
      <c r="B17" s="110"/>
      <c r="C17" s="133">
        <v>0</v>
      </c>
      <c r="D17" s="134"/>
      <c r="E17" s="134"/>
      <c r="F17" s="134"/>
      <c r="G17" s="134"/>
      <c r="H17" s="134"/>
      <c r="I17" s="134"/>
      <c r="J17" s="134"/>
      <c r="K17" s="135"/>
    </row>
    <row r="18" spans="1:12" x14ac:dyDescent="0.2">
      <c r="A18" s="108" t="s">
        <v>69</v>
      </c>
      <c r="B18" s="110"/>
      <c r="C18" s="17"/>
      <c r="D18" s="18"/>
      <c r="E18" s="18"/>
      <c r="F18" s="14"/>
      <c r="G18" s="14"/>
      <c r="H18" s="14"/>
      <c r="I18" s="14"/>
      <c r="J18" s="14"/>
      <c r="K18" s="15">
        <f>K16*(1+C17)</f>
        <v>0</v>
      </c>
      <c r="L18" s="19"/>
    </row>
    <row r="19" spans="1:12" ht="15" x14ac:dyDescent="0.25">
      <c r="A19" s="108" t="s">
        <v>80</v>
      </c>
      <c r="B19" s="110"/>
      <c r="C19" s="133">
        <v>0</v>
      </c>
      <c r="D19" s="134"/>
      <c r="E19" s="134"/>
      <c r="F19" s="134"/>
      <c r="G19" s="134"/>
      <c r="H19" s="134"/>
      <c r="I19" s="134"/>
      <c r="J19" s="134"/>
      <c r="K19" s="135"/>
    </row>
    <row r="20" spans="1:12" x14ac:dyDescent="0.2">
      <c r="A20" s="108" t="s">
        <v>70</v>
      </c>
      <c r="B20" s="110"/>
      <c r="C20" s="17"/>
      <c r="D20" s="18"/>
      <c r="E20" s="18"/>
      <c r="F20" s="14"/>
      <c r="G20" s="14"/>
      <c r="H20" s="14"/>
      <c r="I20" s="14"/>
      <c r="J20" s="14"/>
      <c r="K20" s="15">
        <f>K18*(1+C19)</f>
        <v>0</v>
      </c>
      <c r="L20" s="19"/>
    </row>
    <row r="21" spans="1:12" ht="15" x14ac:dyDescent="0.25">
      <c r="A21" s="108" t="s">
        <v>79</v>
      </c>
      <c r="B21" s="110"/>
      <c r="C21" s="133">
        <v>0</v>
      </c>
      <c r="D21" s="134"/>
      <c r="E21" s="134"/>
      <c r="F21" s="134"/>
      <c r="G21" s="134"/>
      <c r="H21" s="134"/>
      <c r="I21" s="134"/>
      <c r="J21" s="134"/>
      <c r="K21" s="135"/>
    </row>
    <row r="22" spans="1:12" x14ac:dyDescent="0.2">
      <c r="A22" s="108" t="s">
        <v>71</v>
      </c>
      <c r="B22" s="110"/>
      <c r="C22" s="13"/>
      <c r="D22" s="14"/>
      <c r="E22" s="14"/>
      <c r="F22" s="14"/>
      <c r="G22" s="14"/>
      <c r="H22" s="14"/>
      <c r="I22" s="14"/>
      <c r="J22" s="14"/>
      <c r="K22" s="15">
        <f>K20*(1+C21)</f>
        <v>0</v>
      </c>
      <c r="L22" s="19"/>
    </row>
    <row r="23" spans="1:12" ht="15" x14ac:dyDescent="0.25">
      <c r="A23" s="20" t="s">
        <v>118</v>
      </c>
      <c r="B23" s="20"/>
      <c r="C23" s="14"/>
      <c r="D23" s="14"/>
      <c r="E23" s="14"/>
      <c r="F23" s="20"/>
      <c r="G23" s="20"/>
      <c r="H23" s="20"/>
      <c r="I23" s="20"/>
      <c r="J23" s="20"/>
      <c r="K23" s="21">
        <f>K14+K16+K18+K20+K22</f>
        <v>0</v>
      </c>
      <c r="L23" s="19"/>
    </row>
    <row r="24" spans="1:12" ht="15" x14ac:dyDescent="0.25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5" spans="1:12" x14ac:dyDescent="0.2">
      <c r="A25" s="107" t="s">
        <v>0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2" ht="30" x14ac:dyDescent="0.25">
      <c r="A26" s="22" t="s">
        <v>54</v>
      </c>
      <c r="B26" s="23" t="s">
        <v>20</v>
      </c>
      <c r="C26" s="23" t="s">
        <v>39</v>
      </c>
      <c r="D26" s="24" t="s">
        <v>113</v>
      </c>
      <c r="E26" s="6" t="s">
        <v>49</v>
      </c>
    </row>
    <row r="27" spans="1:12" x14ac:dyDescent="0.2">
      <c r="A27" s="25" t="s">
        <v>58</v>
      </c>
      <c r="B27" s="26">
        <v>4</v>
      </c>
      <c r="C27" s="26" t="s">
        <v>8</v>
      </c>
      <c r="D27" s="1"/>
      <c r="E27" s="15">
        <f>B27*D27*12</f>
        <v>0</v>
      </c>
    </row>
    <row r="28" spans="1:12" ht="28.5" x14ac:dyDescent="0.2">
      <c r="A28" s="25" t="s">
        <v>1</v>
      </c>
      <c r="B28" s="26">
        <v>3</v>
      </c>
      <c r="C28" s="27" t="s">
        <v>63</v>
      </c>
      <c r="D28" s="1"/>
      <c r="E28" s="15">
        <f t="shared" ref="E28:E36" si="0">B28*D28*12</f>
        <v>0</v>
      </c>
    </row>
    <row r="29" spans="1:12" x14ac:dyDescent="0.2">
      <c r="A29" s="25" t="s">
        <v>2</v>
      </c>
      <c r="B29" s="26">
        <v>3</v>
      </c>
      <c r="C29" s="26" t="s">
        <v>64</v>
      </c>
      <c r="D29" s="1"/>
      <c r="E29" s="15">
        <f t="shared" si="0"/>
        <v>0</v>
      </c>
    </row>
    <row r="30" spans="1:12" x14ac:dyDescent="0.2">
      <c r="A30" s="25" t="s">
        <v>47</v>
      </c>
      <c r="B30" s="26">
        <v>4</v>
      </c>
      <c r="C30" s="26" t="s">
        <v>48</v>
      </c>
      <c r="D30" s="1"/>
      <c r="E30" s="15">
        <f t="shared" si="0"/>
        <v>0</v>
      </c>
    </row>
    <row r="31" spans="1:12" x14ac:dyDescent="0.2">
      <c r="A31" s="25" t="s">
        <v>55</v>
      </c>
      <c r="B31" s="26">
        <v>5</v>
      </c>
      <c r="C31" s="26" t="s">
        <v>10</v>
      </c>
      <c r="D31" s="1"/>
      <c r="E31" s="15">
        <f>B31*D31</f>
        <v>0</v>
      </c>
      <c r="G31" s="94" t="s">
        <v>156</v>
      </c>
    </row>
    <row r="32" spans="1:12" ht="28.5" x14ac:dyDescent="0.2">
      <c r="A32" s="25" t="s">
        <v>3</v>
      </c>
      <c r="B32" s="26">
        <v>3</v>
      </c>
      <c r="C32" s="27" t="s">
        <v>99</v>
      </c>
      <c r="D32" s="1"/>
      <c r="E32" s="15">
        <f t="shared" si="0"/>
        <v>0</v>
      </c>
    </row>
    <row r="33" spans="1:8" ht="28.5" x14ac:dyDescent="0.2">
      <c r="A33" s="25" t="s">
        <v>4</v>
      </c>
      <c r="B33" s="26">
        <v>3</v>
      </c>
      <c r="C33" s="27" t="s">
        <v>99</v>
      </c>
      <c r="D33" s="1"/>
      <c r="E33" s="15">
        <f t="shared" si="0"/>
        <v>0</v>
      </c>
    </row>
    <row r="34" spans="1:8" ht="28.5" x14ac:dyDescent="0.2">
      <c r="A34" s="28" t="s">
        <v>5</v>
      </c>
      <c r="B34" s="29">
        <v>4</v>
      </c>
      <c r="C34" s="27" t="s">
        <v>63</v>
      </c>
      <c r="D34" s="1"/>
      <c r="E34" s="15">
        <f t="shared" si="0"/>
        <v>0</v>
      </c>
    </row>
    <row r="35" spans="1:8" x14ac:dyDescent="0.2">
      <c r="A35" s="28" t="s">
        <v>6</v>
      </c>
      <c r="B35" s="29">
        <v>4</v>
      </c>
      <c r="C35" s="27" t="s">
        <v>64</v>
      </c>
      <c r="D35" s="1"/>
      <c r="E35" s="15">
        <f t="shared" si="0"/>
        <v>0</v>
      </c>
    </row>
    <row r="36" spans="1:8" x14ac:dyDescent="0.2">
      <c r="A36" s="28" t="s">
        <v>56</v>
      </c>
      <c r="B36" s="26">
        <v>5</v>
      </c>
      <c r="C36" s="26" t="s">
        <v>9</v>
      </c>
      <c r="D36" s="1"/>
      <c r="E36" s="15">
        <f t="shared" si="0"/>
        <v>0</v>
      </c>
    </row>
    <row r="37" spans="1:8" x14ac:dyDescent="0.2">
      <c r="A37" s="28" t="s">
        <v>100</v>
      </c>
      <c r="B37" s="26">
        <v>5</v>
      </c>
      <c r="C37" s="26" t="s">
        <v>10</v>
      </c>
      <c r="D37" s="1"/>
      <c r="E37" s="15">
        <f>B37*D37</f>
        <v>0</v>
      </c>
    </row>
    <row r="38" spans="1:8" ht="19.5" customHeight="1" x14ac:dyDescent="0.2">
      <c r="A38" s="28" t="s">
        <v>7</v>
      </c>
      <c r="B38" s="26">
        <v>3</v>
      </c>
      <c r="C38" s="27" t="s">
        <v>38</v>
      </c>
      <c r="D38" s="1"/>
      <c r="E38" s="15">
        <f>B38*D38*24</f>
        <v>0</v>
      </c>
    </row>
    <row r="39" spans="1:8" ht="28.5" x14ac:dyDescent="0.2">
      <c r="A39" s="28" t="s">
        <v>101</v>
      </c>
      <c r="B39" s="26">
        <v>188</v>
      </c>
      <c r="C39" s="30" t="s">
        <v>87</v>
      </c>
      <c r="D39" s="1"/>
      <c r="E39" s="15">
        <f>B39*D39*2</f>
        <v>0</v>
      </c>
    </row>
    <row r="40" spans="1:8" x14ac:dyDescent="0.2">
      <c r="A40" s="28" t="s">
        <v>107</v>
      </c>
      <c r="B40" s="26">
        <v>50</v>
      </c>
      <c r="C40" s="26" t="s">
        <v>27</v>
      </c>
      <c r="D40" s="1"/>
      <c r="E40" s="15">
        <f>B40*D40</f>
        <v>0</v>
      </c>
    </row>
    <row r="41" spans="1:8" x14ac:dyDescent="0.2">
      <c r="A41" s="108" t="s">
        <v>66</v>
      </c>
      <c r="B41" s="109"/>
      <c r="C41" s="110"/>
      <c r="D41" s="31"/>
      <c r="E41" s="32">
        <f>SUM(E27:E40)</f>
        <v>0</v>
      </c>
      <c r="F41" s="16"/>
    </row>
    <row r="42" spans="1:8" ht="15" x14ac:dyDescent="0.25">
      <c r="A42" s="108" t="s">
        <v>82</v>
      </c>
      <c r="B42" s="109"/>
      <c r="C42" s="110"/>
      <c r="D42" s="121">
        <v>0</v>
      </c>
      <c r="E42" s="122"/>
    </row>
    <row r="43" spans="1:8" ht="15" x14ac:dyDescent="0.25">
      <c r="A43" s="126" t="s">
        <v>15</v>
      </c>
      <c r="B43" s="127"/>
      <c r="C43" s="128"/>
      <c r="D43" s="33"/>
      <c r="E43" s="34">
        <f>E41*(1+D42)</f>
        <v>0</v>
      </c>
      <c r="F43" s="35"/>
      <c r="G43" s="35"/>
      <c r="H43" s="35"/>
    </row>
    <row r="44" spans="1:8" ht="15" x14ac:dyDescent="0.25">
      <c r="A44" s="108" t="s">
        <v>85</v>
      </c>
      <c r="B44" s="109"/>
      <c r="C44" s="110"/>
      <c r="D44" s="129">
        <v>0</v>
      </c>
      <c r="E44" s="130"/>
      <c r="F44" s="35"/>
      <c r="G44" s="35"/>
      <c r="H44" s="35"/>
    </row>
    <row r="45" spans="1:8" ht="15" x14ac:dyDescent="0.25">
      <c r="A45" s="108" t="s">
        <v>16</v>
      </c>
      <c r="B45" s="109"/>
      <c r="C45" s="110"/>
      <c r="D45" s="33"/>
      <c r="E45" s="32">
        <f>E43*(1+D44)</f>
        <v>0</v>
      </c>
      <c r="F45" s="35"/>
      <c r="G45" s="35"/>
      <c r="H45" s="35"/>
    </row>
    <row r="46" spans="1:8" ht="15" x14ac:dyDescent="0.25">
      <c r="A46" s="108" t="s">
        <v>84</v>
      </c>
      <c r="B46" s="109"/>
      <c r="C46" s="110"/>
      <c r="D46" s="121">
        <v>0</v>
      </c>
      <c r="E46" s="122"/>
      <c r="F46" s="35"/>
      <c r="G46" s="35"/>
      <c r="H46" s="35"/>
    </row>
    <row r="47" spans="1:8" ht="15" x14ac:dyDescent="0.25">
      <c r="A47" s="108" t="s">
        <v>17</v>
      </c>
      <c r="B47" s="109"/>
      <c r="C47" s="110"/>
      <c r="D47" s="33"/>
      <c r="E47" s="32">
        <f>E43*(1+D44)</f>
        <v>0</v>
      </c>
      <c r="F47" s="35"/>
      <c r="G47" s="35"/>
      <c r="H47" s="35"/>
    </row>
    <row r="48" spans="1:8" ht="15" x14ac:dyDescent="0.25">
      <c r="A48" s="108" t="s">
        <v>83</v>
      </c>
      <c r="B48" s="109"/>
      <c r="C48" s="110"/>
      <c r="D48" s="121">
        <v>0</v>
      </c>
      <c r="E48" s="122"/>
      <c r="F48" s="35"/>
      <c r="G48" s="35"/>
      <c r="H48" s="35"/>
    </row>
    <row r="49" spans="1:10" x14ac:dyDescent="0.2">
      <c r="A49" s="108" t="s">
        <v>18</v>
      </c>
      <c r="B49" s="109"/>
      <c r="C49" s="110"/>
      <c r="D49" s="31"/>
      <c r="E49" s="34">
        <f>E47*(1+D48)</f>
        <v>0</v>
      </c>
      <c r="F49" s="35"/>
      <c r="G49" s="35"/>
      <c r="H49" s="35"/>
    </row>
    <row r="50" spans="1:10" ht="15" x14ac:dyDescent="0.25">
      <c r="A50" s="20" t="s">
        <v>117</v>
      </c>
      <c r="B50" s="20"/>
      <c r="C50" s="20"/>
      <c r="D50" s="36"/>
      <c r="E50" s="37">
        <f>E41+E43+E45+E47+E49</f>
        <v>0</v>
      </c>
      <c r="F50" s="38"/>
      <c r="G50" s="38"/>
      <c r="H50" s="38"/>
      <c r="I50" s="39"/>
    </row>
    <row r="51" spans="1:10" ht="15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</row>
    <row r="52" spans="1:10" x14ac:dyDescent="0.2">
      <c r="A52" s="107" t="s">
        <v>28</v>
      </c>
      <c r="B52" s="107"/>
      <c r="C52" s="107"/>
      <c r="D52" s="107"/>
      <c r="E52" s="107"/>
      <c r="F52" s="107"/>
      <c r="G52" s="40"/>
      <c r="H52" s="40"/>
    </row>
    <row r="53" spans="1:10" ht="30" x14ac:dyDescent="0.25">
      <c r="A53" s="41" t="s">
        <v>19</v>
      </c>
      <c r="B53" s="41" t="s">
        <v>20</v>
      </c>
      <c r="C53" s="42" t="s">
        <v>39</v>
      </c>
      <c r="D53" s="43" t="s">
        <v>114</v>
      </c>
      <c r="E53" s="42" t="s">
        <v>59</v>
      </c>
    </row>
    <row r="54" spans="1:10" x14ac:dyDescent="0.2">
      <c r="A54" s="44" t="s">
        <v>116</v>
      </c>
      <c r="B54" s="26">
        <v>1</v>
      </c>
      <c r="C54" s="26" t="s">
        <v>37</v>
      </c>
      <c r="D54" s="3"/>
      <c r="E54" s="45">
        <f>D54*B54</f>
        <v>0</v>
      </c>
    </row>
    <row r="55" spans="1:10" x14ac:dyDescent="0.2">
      <c r="A55" s="44" t="s">
        <v>21</v>
      </c>
      <c r="B55" s="26">
        <v>1</v>
      </c>
      <c r="C55" s="26" t="s">
        <v>40</v>
      </c>
      <c r="D55" s="3"/>
      <c r="E55" s="45">
        <f t="shared" ref="E55:E56" si="1">D55*B55*4</f>
        <v>0</v>
      </c>
    </row>
    <row r="56" spans="1:10" x14ac:dyDescent="0.2">
      <c r="A56" s="44" t="s">
        <v>22</v>
      </c>
      <c r="B56" s="26">
        <v>1</v>
      </c>
      <c r="C56" s="26" t="s">
        <v>40</v>
      </c>
      <c r="D56" s="3"/>
      <c r="E56" s="45">
        <f t="shared" si="1"/>
        <v>0</v>
      </c>
    </row>
    <row r="57" spans="1:10" x14ac:dyDescent="0.2">
      <c r="A57" s="46" t="s">
        <v>23</v>
      </c>
      <c r="B57" s="26">
        <v>1</v>
      </c>
      <c r="C57" s="26" t="s">
        <v>60</v>
      </c>
      <c r="D57" s="3"/>
      <c r="E57" s="45">
        <f>D57*B57</f>
        <v>0</v>
      </c>
    </row>
    <row r="58" spans="1:10" x14ac:dyDescent="0.2">
      <c r="A58" s="46" t="s">
        <v>25</v>
      </c>
      <c r="B58" s="26">
        <v>1</v>
      </c>
      <c r="C58" s="26" t="s">
        <v>37</v>
      </c>
      <c r="D58" s="3"/>
      <c r="E58" s="45">
        <f>D58*B58</f>
        <v>0</v>
      </c>
    </row>
    <row r="59" spans="1:10" x14ac:dyDescent="0.2">
      <c r="A59" s="46" t="s">
        <v>95</v>
      </c>
      <c r="B59" s="26">
        <v>1</v>
      </c>
      <c r="C59" s="26" t="s">
        <v>37</v>
      </c>
      <c r="D59" s="3"/>
      <c r="E59" s="45">
        <f t="shared" ref="E59:E61" si="2">D59*B59</f>
        <v>0</v>
      </c>
    </row>
    <row r="60" spans="1:10" x14ac:dyDescent="0.2">
      <c r="A60" s="46" t="s">
        <v>44</v>
      </c>
      <c r="B60" s="26">
        <v>1</v>
      </c>
      <c r="C60" s="26" t="s">
        <v>37</v>
      </c>
      <c r="D60" s="3"/>
      <c r="E60" s="45">
        <f t="shared" si="2"/>
        <v>0</v>
      </c>
    </row>
    <row r="61" spans="1:10" x14ac:dyDescent="0.2">
      <c r="A61" s="46" t="s">
        <v>24</v>
      </c>
      <c r="B61" s="26">
        <v>2</v>
      </c>
      <c r="C61" s="26" t="s">
        <v>37</v>
      </c>
      <c r="D61" s="3"/>
      <c r="E61" s="45">
        <f t="shared" si="2"/>
        <v>0</v>
      </c>
    </row>
    <row r="62" spans="1:10" x14ac:dyDescent="0.2">
      <c r="A62" s="46" t="s">
        <v>90</v>
      </c>
      <c r="B62" s="26">
        <v>1</v>
      </c>
      <c r="C62" s="26" t="s">
        <v>40</v>
      </c>
      <c r="D62" s="3"/>
      <c r="E62" s="45">
        <f>D62*B62*4</f>
        <v>0</v>
      </c>
    </row>
    <row r="63" spans="1:10" x14ac:dyDescent="0.2">
      <c r="A63" s="46" t="s">
        <v>89</v>
      </c>
      <c r="B63" s="26">
        <v>1</v>
      </c>
      <c r="C63" s="26" t="s">
        <v>46</v>
      </c>
      <c r="D63" s="3"/>
      <c r="E63" s="45">
        <f>D63*B63*2</f>
        <v>0</v>
      </c>
    </row>
    <row r="64" spans="1:10" x14ac:dyDescent="0.2">
      <c r="A64" s="46" t="s">
        <v>88</v>
      </c>
      <c r="B64" s="26">
        <v>1</v>
      </c>
      <c r="C64" s="26" t="s">
        <v>46</v>
      </c>
      <c r="D64" s="3"/>
      <c r="E64" s="45">
        <f>D64*B64*2</f>
        <v>0</v>
      </c>
    </row>
    <row r="65" spans="1:5" x14ac:dyDescent="0.2">
      <c r="A65" s="46" t="s">
        <v>43</v>
      </c>
      <c r="B65" s="26">
        <v>1</v>
      </c>
      <c r="C65" s="26" t="s">
        <v>40</v>
      </c>
      <c r="D65" s="3"/>
      <c r="E65" s="45">
        <f>D65*B65*4</f>
        <v>0</v>
      </c>
    </row>
    <row r="66" spans="1:5" x14ac:dyDescent="0.2">
      <c r="A66" s="46" t="s">
        <v>96</v>
      </c>
      <c r="B66" s="26">
        <v>1</v>
      </c>
      <c r="C66" s="26" t="s">
        <v>40</v>
      </c>
      <c r="D66" s="3"/>
      <c r="E66" s="45">
        <f>D66*B66*4</f>
        <v>0</v>
      </c>
    </row>
    <row r="67" spans="1:5" x14ac:dyDescent="0.2">
      <c r="A67" s="46" t="s">
        <v>91</v>
      </c>
      <c r="B67" s="26">
        <v>1</v>
      </c>
      <c r="C67" s="26" t="s">
        <v>40</v>
      </c>
      <c r="D67" s="3"/>
      <c r="E67" s="45">
        <f>D67*B67*4</f>
        <v>0</v>
      </c>
    </row>
    <row r="68" spans="1:5" x14ac:dyDescent="0.2">
      <c r="A68" s="46" t="s">
        <v>31</v>
      </c>
      <c r="B68" s="26">
        <v>1</v>
      </c>
      <c r="C68" s="26" t="s">
        <v>26</v>
      </c>
      <c r="D68" s="3"/>
      <c r="E68" s="45">
        <f>D68*B68*2</f>
        <v>0</v>
      </c>
    </row>
    <row r="69" spans="1:5" x14ac:dyDescent="0.2">
      <c r="A69" s="46" t="s">
        <v>53</v>
      </c>
      <c r="B69" s="26">
        <v>1</v>
      </c>
      <c r="C69" s="26" t="s">
        <v>26</v>
      </c>
      <c r="D69" s="3"/>
      <c r="E69" s="45">
        <f>D69*B69*2</f>
        <v>0</v>
      </c>
    </row>
    <row r="70" spans="1:5" x14ac:dyDescent="0.2">
      <c r="A70" s="46" t="s">
        <v>33</v>
      </c>
      <c r="B70" s="29">
        <v>1</v>
      </c>
      <c r="C70" s="26" t="s">
        <v>40</v>
      </c>
      <c r="D70" s="3"/>
      <c r="E70" s="45">
        <f>D70*B70*4</f>
        <v>0</v>
      </c>
    </row>
    <row r="71" spans="1:5" x14ac:dyDescent="0.2">
      <c r="A71" s="46" t="s">
        <v>57</v>
      </c>
      <c r="B71" s="29">
        <v>1</v>
      </c>
      <c r="C71" s="26" t="s">
        <v>60</v>
      </c>
      <c r="D71" s="3"/>
      <c r="E71" s="45">
        <f>D71*B71</f>
        <v>0</v>
      </c>
    </row>
    <row r="72" spans="1:5" x14ac:dyDescent="0.2">
      <c r="A72" s="46" t="s">
        <v>32</v>
      </c>
      <c r="B72" s="26">
        <v>1</v>
      </c>
      <c r="C72" s="26" t="s">
        <v>40</v>
      </c>
      <c r="D72" s="3"/>
      <c r="E72" s="45">
        <f>D72*B72*4</f>
        <v>0</v>
      </c>
    </row>
    <row r="73" spans="1:5" x14ac:dyDescent="0.2">
      <c r="A73" s="46" t="s">
        <v>51</v>
      </c>
      <c r="B73" s="26">
        <v>1</v>
      </c>
      <c r="C73" s="26" t="s">
        <v>8</v>
      </c>
      <c r="D73" s="3"/>
      <c r="E73" s="45">
        <f>D73*B73*12</f>
        <v>0</v>
      </c>
    </row>
    <row r="74" spans="1:5" x14ac:dyDescent="0.2">
      <c r="A74" s="46" t="s">
        <v>50</v>
      </c>
      <c r="B74" s="26">
        <v>1</v>
      </c>
      <c r="C74" s="26" t="s">
        <v>8</v>
      </c>
      <c r="D74" s="3"/>
      <c r="E74" s="45">
        <f t="shared" ref="E74:E77" si="3">D74*B74*12</f>
        <v>0</v>
      </c>
    </row>
    <row r="75" spans="1:5" x14ac:dyDescent="0.2">
      <c r="A75" s="46" t="s">
        <v>29</v>
      </c>
      <c r="B75" s="26">
        <v>1</v>
      </c>
      <c r="C75" s="26" t="s">
        <v>8</v>
      </c>
      <c r="D75" s="3"/>
      <c r="E75" s="45">
        <f t="shared" si="3"/>
        <v>0</v>
      </c>
    </row>
    <row r="76" spans="1:5" x14ac:dyDescent="0.2">
      <c r="A76" s="46" t="s">
        <v>30</v>
      </c>
      <c r="B76" s="26">
        <v>1</v>
      </c>
      <c r="C76" s="26" t="s">
        <v>40</v>
      </c>
      <c r="D76" s="3"/>
      <c r="E76" s="45">
        <f>D76*B76*4</f>
        <v>0</v>
      </c>
    </row>
    <row r="77" spans="1:5" x14ac:dyDescent="0.2">
      <c r="A77" s="46" t="s">
        <v>52</v>
      </c>
      <c r="B77" s="26">
        <v>1</v>
      </c>
      <c r="C77" s="26" t="s">
        <v>8</v>
      </c>
      <c r="D77" s="3"/>
      <c r="E77" s="45">
        <f t="shared" si="3"/>
        <v>0</v>
      </c>
    </row>
    <row r="78" spans="1:5" x14ac:dyDescent="0.2">
      <c r="A78" s="46" t="s">
        <v>41</v>
      </c>
      <c r="B78" s="26">
        <v>1</v>
      </c>
      <c r="C78" s="26" t="s">
        <v>40</v>
      </c>
      <c r="D78" s="3"/>
      <c r="E78" s="45">
        <f>D78*B78*4</f>
        <v>0</v>
      </c>
    </row>
    <row r="79" spans="1:5" x14ac:dyDescent="0.2">
      <c r="A79" s="46" t="s">
        <v>92</v>
      </c>
      <c r="B79" s="26">
        <v>1</v>
      </c>
      <c r="C79" s="26" t="s">
        <v>40</v>
      </c>
      <c r="D79" s="3"/>
      <c r="E79" s="45">
        <f>D79*B79*4</f>
        <v>0</v>
      </c>
    </row>
    <row r="80" spans="1:5" x14ac:dyDescent="0.2">
      <c r="A80" s="46" t="s">
        <v>93</v>
      </c>
      <c r="B80" s="26">
        <v>1</v>
      </c>
      <c r="C80" s="26" t="s">
        <v>40</v>
      </c>
      <c r="D80" s="3"/>
      <c r="E80" s="45">
        <f>D80*B80*4</f>
        <v>0</v>
      </c>
    </row>
    <row r="81" spans="1:11" x14ac:dyDescent="0.2">
      <c r="A81" s="46" t="s">
        <v>42</v>
      </c>
      <c r="B81" s="26">
        <v>1</v>
      </c>
      <c r="C81" s="26" t="s">
        <v>46</v>
      </c>
      <c r="D81" s="3"/>
      <c r="E81" s="45">
        <f>D81*B81*2</f>
        <v>0</v>
      </c>
    </row>
    <row r="82" spans="1:11" x14ac:dyDescent="0.2">
      <c r="A82" s="46" t="s">
        <v>94</v>
      </c>
      <c r="B82" s="26">
        <v>1</v>
      </c>
      <c r="C82" s="26" t="s">
        <v>37</v>
      </c>
      <c r="D82" s="3"/>
      <c r="E82" s="45">
        <f>D82*B82</f>
        <v>0</v>
      </c>
    </row>
    <row r="83" spans="1:11" ht="15" x14ac:dyDescent="0.25">
      <c r="A83" s="113" t="s">
        <v>74</v>
      </c>
      <c r="B83" s="109"/>
      <c r="C83" s="110"/>
      <c r="D83" s="47"/>
      <c r="E83" s="48">
        <f>SUM(E54:E82)</f>
        <v>0</v>
      </c>
      <c r="F83" s="35"/>
      <c r="G83" s="35"/>
      <c r="H83" s="35"/>
      <c r="I83" s="35"/>
      <c r="J83" s="49"/>
      <c r="K83" s="50"/>
    </row>
    <row r="84" spans="1:11" ht="15" x14ac:dyDescent="0.25">
      <c r="A84" s="108" t="s">
        <v>82</v>
      </c>
      <c r="B84" s="109"/>
      <c r="C84" s="110"/>
      <c r="D84" s="123">
        <v>0</v>
      </c>
      <c r="E84" s="124"/>
      <c r="F84" s="35"/>
      <c r="G84" s="35"/>
      <c r="H84" s="35"/>
      <c r="I84" s="35"/>
      <c r="J84" s="49"/>
      <c r="K84" s="50"/>
    </row>
    <row r="85" spans="1:11" ht="15" x14ac:dyDescent="0.25">
      <c r="A85" s="113" t="s">
        <v>36</v>
      </c>
      <c r="B85" s="109"/>
      <c r="C85" s="110"/>
      <c r="D85" s="14"/>
      <c r="E85" s="34">
        <f>E83*(1+D84)</f>
        <v>0</v>
      </c>
      <c r="F85" s="35"/>
      <c r="G85" s="35"/>
      <c r="H85" s="35"/>
      <c r="I85" s="35"/>
      <c r="J85" s="49"/>
      <c r="K85" s="38"/>
    </row>
    <row r="86" spans="1:11" ht="15" x14ac:dyDescent="0.25">
      <c r="A86" s="108" t="s">
        <v>85</v>
      </c>
      <c r="B86" s="109"/>
      <c r="C86" s="110"/>
      <c r="D86" s="123">
        <v>0</v>
      </c>
      <c r="E86" s="124"/>
      <c r="F86" s="35"/>
      <c r="G86" s="35"/>
      <c r="H86" s="35"/>
      <c r="I86" s="35"/>
      <c r="J86" s="49"/>
      <c r="K86" s="38"/>
    </row>
    <row r="87" spans="1:11" ht="15" x14ac:dyDescent="0.25">
      <c r="A87" s="113" t="s">
        <v>75</v>
      </c>
      <c r="B87" s="109"/>
      <c r="C87" s="110"/>
      <c r="D87" s="14"/>
      <c r="E87" s="34">
        <f>E85*(1+D86)</f>
        <v>0</v>
      </c>
      <c r="F87" s="35"/>
      <c r="G87" s="35"/>
      <c r="H87" s="35"/>
      <c r="I87" s="35"/>
      <c r="J87" s="49"/>
      <c r="K87" s="38"/>
    </row>
    <row r="88" spans="1:11" ht="15" x14ac:dyDescent="0.25">
      <c r="A88" s="108" t="s">
        <v>84</v>
      </c>
      <c r="B88" s="109"/>
      <c r="C88" s="110"/>
      <c r="D88" s="111">
        <v>0</v>
      </c>
      <c r="E88" s="112"/>
      <c r="F88" s="35"/>
      <c r="G88" s="35"/>
      <c r="H88" s="35"/>
      <c r="I88" s="35"/>
      <c r="J88" s="49"/>
      <c r="K88" s="38"/>
    </row>
    <row r="89" spans="1:11" ht="15" x14ac:dyDescent="0.25">
      <c r="A89" s="113" t="s">
        <v>76</v>
      </c>
      <c r="B89" s="109"/>
      <c r="C89" s="110"/>
      <c r="D89" s="14"/>
      <c r="E89" s="48">
        <f>E87*(1+D88)</f>
        <v>0</v>
      </c>
      <c r="F89" s="35"/>
      <c r="G89" s="35"/>
      <c r="H89" s="35"/>
      <c r="I89" s="35"/>
      <c r="J89" s="49"/>
      <c r="K89" s="38"/>
    </row>
    <row r="90" spans="1:11" ht="15" x14ac:dyDescent="0.25">
      <c r="A90" s="108" t="s">
        <v>83</v>
      </c>
      <c r="B90" s="109"/>
      <c r="C90" s="110"/>
      <c r="D90" s="111">
        <v>0</v>
      </c>
      <c r="E90" s="112"/>
      <c r="F90" s="35"/>
      <c r="G90" s="35"/>
      <c r="H90" s="35"/>
      <c r="I90" s="35"/>
      <c r="J90" s="49"/>
      <c r="K90" s="38"/>
    </row>
    <row r="91" spans="1:11" ht="15.75" thickBot="1" x14ac:dyDescent="0.3">
      <c r="A91" s="114" t="s">
        <v>77</v>
      </c>
      <c r="B91" s="115"/>
      <c r="C91" s="116"/>
      <c r="D91" s="51"/>
      <c r="E91" s="52">
        <f>E89*(1+D90)</f>
        <v>0</v>
      </c>
      <c r="F91" s="35"/>
      <c r="G91" s="35"/>
      <c r="H91" s="35"/>
      <c r="I91" s="35"/>
      <c r="J91" s="49"/>
      <c r="K91" s="38"/>
    </row>
    <row r="92" spans="1:11" ht="27.75" customHeight="1" thickBot="1" x14ac:dyDescent="0.3">
      <c r="A92" s="117" t="s">
        <v>120</v>
      </c>
      <c r="B92" s="118"/>
      <c r="C92" s="118"/>
      <c r="D92" s="119"/>
      <c r="E92" s="53">
        <f>E83+E85+E87+E89+E91</f>
        <v>0</v>
      </c>
      <c r="F92" s="54"/>
      <c r="G92" s="54"/>
      <c r="H92" s="54"/>
      <c r="I92" s="54"/>
      <c r="J92" s="55"/>
      <c r="K92" s="56"/>
    </row>
    <row r="93" spans="1:11" ht="15" x14ac:dyDescent="0.25">
      <c r="A93" s="120"/>
      <c r="B93" s="120"/>
      <c r="C93" s="120"/>
      <c r="D93" s="120"/>
      <c r="E93" s="120"/>
      <c r="F93" s="120"/>
      <c r="G93" s="57"/>
      <c r="H93" s="57"/>
    </row>
    <row r="94" spans="1:11" x14ac:dyDescent="0.2">
      <c r="A94" s="107" t="s">
        <v>133</v>
      </c>
      <c r="B94" s="107"/>
      <c r="C94" s="107"/>
      <c r="D94" s="107"/>
      <c r="E94" s="107"/>
      <c r="F94" s="107"/>
      <c r="G94" s="40"/>
      <c r="H94" s="40"/>
    </row>
    <row r="95" spans="1:11" x14ac:dyDescent="0.2">
      <c r="A95" s="58" t="s">
        <v>34</v>
      </c>
      <c r="B95" s="59"/>
      <c r="C95" s="59"/>
      <c r="D95" s="59"/>
      <c r="E95" s="60" t="s">
        <v>35</v>
      </c>
      <c r="F95" s="61"/>
    </row>
    <row r="96" spans="1:11" x14ac:dyDescent="0.2">
      <c r="A96" s="101" t="s">
        <v>121</v>
      </c>
      <c r="B96" s="101"/>
      <c r="C96" s="101"/>
      <c r="D96" s="102"/>
      <c r="E96" s="62">
        <f>K23</f>
        <v>0</v>
      </c>
      <c r="F96" s="61"/>
    </row>
    <row r="97" spans="1:7" x14ac:dyDescent="0.2">
      <c r="A97" s="103" t="s">
        <v>122</v>
      </c>
      <c r="B97" s="101"/>
      <c r="C97" s="101"/>
      <c r="D97" s="102"/>
      <c r="E97" s="62">
        <f>E50</f>
        <v>0</v>
      </c>
      <c r="F97" s="61"/>
    </row>
    <row r="98" spans="1:7" ht="15" thickBot="1" x14ac:dyDescent="0.25">
      <c r="A98" s="103" t="s">
        <v>123</v>
      </c>
      <c r="B98" s="101"/>
      <c r="C98" s="101"/>
      <c r="D98" s="102"/>
      <c r="E98" s="62">
        <f>E92</f>
        <v>0</v>
      </c>
      <c r="F98" s="61"/>
    </row>
    <row r="99" spans="1:7" ht="15.75" customHeight="1" thickBot="1" x14ac:dyDescent="0.3">
      <c r="A99" s="104" t="s">
        <v>124</v>
      </c>
      <c r="B99" s="105"/>
      <c r="C99" s="105"/>
      <c r="D99" s="106"/>
      <c r="E99" s="63">
        <f>SUM(E96:E98)</f>
        <v>0</v>
      </c>
      <c r="F99" s="61"/>
    </row>
    <row r="100" spans="1:7" ht="15.75" customHeight="1" x14ac:dyDescent="0.25">
      <c r="A100" s="64"/>
      <c r="B100" s="64"/>
      <c r="C100" s="64"/>
      <c r="D100" s="64"/>
      <c r="E100" s="65"/>
      <c r="F100" s="61"/>
    </row>
    <row r="101" spans="1:7" ht="30.75" customHeight="1" x14ac:dyDescent="0.25">
      <c r="A101" s="95" t="s">
        <v>153</v>
      </c>
      <c r="B101" s="96"/>
      <c r="C101" s="96"/>
      <c r="D101" s="96"/>
      <c r="E101" s="96"/>
      <c r="F101" s="66"/>
      <c r="G101" s="66"/>
    </row>
    <row r="102" spans="1:7" ht="15.75" customHeight="1" x14ac:dyDescent="0.25">
      <c r="A102" s="64"/>
      <c r="B102" s="64"/>
      <c r="C102" s="64"/>
      <c r="D102" s="64"/>
      <c r="E102" s="65"/>
      <c r="F102" s="61"/>
    </row>
    <row r="103" spans="1:7" ht="15.75" customHeight="1" x14ac:dyDescent="0.25">
      <c r="A103" s="64"/>
      <c r="B103" s="64"/>
      <c r="C103" s="64"/>
      <c r="D103" s="64"/>
      <c r="E103" s="65"/>
      <c r="F103" s="61"/>
    </row>
    <row r="104" spans="1:7" ht="15" thickBot="1" x14ac:dyDescent="0.25"/>
    <row r="105" spans="1:7" x14ac:dyDescent="0.2">
      <c r="A105" s="131"/>
      <c r="C105" s="131"/>
    </row>
    <row r="106" spans="1:7" ht="15" thickBot="1" x14ac:dyDescent="0.25">
      <c r="A106" s="132"/>
      <c r="C106" s="132"/>
    </row>
    <row r="107" spans="1:7" x14ac:dyDescent="0.2">
      <c r="A107" s="5" t="s">
        <v>111</v>
      </c>
      <c r="C107" s="5" t="s">
        <v>112</v>
      </c>
    </row>
  </sheetData>
  <sheetProtection algorithmName="SHA-512" hashValue="He9KDoEXq73EChkn9oqR+t28Ti2OpTG56ggqtrkck0tRD+ndYLkG2s3qf/LGWxzTdan6HhXtt5yLTVyP+VlHeg==" saltValue="DlxE4uUQF/3PeU5A7Y/4xQ==" spinCount="100000" sheet="1" objects="1" scenarios="1"/>
  <mergeCells count="57">
    <mergeCell ref="A105:A106"/>
    <mergeCell ref="C105:C106"/>
    <mergeCell ref="A17:B17"/>
    <mergeCell ref="C17:K17"/>
    <mergeCell ref="E12:J12"/>
    <mergeCell ref="A14:B14"/>
    <mergeCell ref="A15:B15"/>
    <mergeCell ref="C15:K15"/>
    <mergeCell ref="A16:B16"/>
    <mergeCell ref="A18:B18"/>
    <mergeCell ref="A19:B19"/>
    <mergeCell ref="C19:K19"/>
    <mergeCell ref="A20:B20"/>
    <mergeCell ref="A21:B21"/>
    <mergeCell ref="C21:K21"/>
    <mergeCell ref="A22:B22"/>
    <mergeCell ref="A24:K24"/>
    <mergeCell ref="A25:K25"/>
    <mergeCell ref="A41:C41"/>
    <mergeCell ref="D86:E86"/>
    <mergeCell ref="A42:C42"/>
    <mergeCell ref="D42:E42"/>
    <mergeCell ref="A43:C43"/>
    <mergeCell ref="A44:C44"/>
    <mergeCell ref="D44:E44"/>
    <mergeCell ref="A92:D92"/>
    <mergeCell ref="A93:F93"/>
    <mergeCell ref="A45:C45"/>
    <mergeCell ref="A46:C46"/>
    <mergeCell ref="D46:E46"/>
    <mergeCell ref="A87:C87"/>
    <mergeCell ref="A47:C47"/>
    <mergeCell ref="A48:C48"/>
    <mergeCell ref="D48:E48"/>
    <mergeCell ref="A49:C49"/>
    <mergeCell ref="A52:F52"/>
    <mergeCell ref="A83:C83"/>
    <mergeCell ref="A84:C84"/>
    <mergeCell ref="D84:E84"/>
    <mergeCell ref="A85:C85"/>
    <mergeCell ref="A86:C86"/>
    <mergeCell ref="A101:E101"/>
    <mergeCell ref="A8:B8"/>
    <mergeCell ref="A9:B9"/>
    <mergeCell ref="A10:B10"/>
    <mergeCell ref="A11:K11"/>
    <mergeCell ref="A96:D96"/>
    <mergeCell ref="A97:D97"/>
    <mergeCell ref="A98:D98"/>
    <mergeCell ref="A99:D99"/>
    <mergeCell ref="A94:F94"/>
    <mergeCell ref="A88:C88"/>
    <mergeCell ref="D88:E88"/>
    <mergeCell ref="A89:C89"/>
    <mergeCell ref="A90:C90"/>
    <mergeCell ref="D90:E90"/>
    <mergeCell ref="A91:C91"/>
  </mergeCells>
  <pageMargins left="0.7" right="0.7" top="0.75" bottom="0.75" header="0.3" footer="0.3"/>
  <pageSetup paperSize="8" scale="80" orientation="landscape" r:id="rId1"/>
  <rowBreaks count="2" manualBreakCount="2">
    <brk id="51" max="16383" man="1"/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L110"/>
  <sheetViews>
    <sheetView zoomScale="75" zoomScaleNormal="75" workbookViewId="0">
      <selection activeCell="C113" sqref="C113"/>
    </sheetView>
  </sheetViews>
  <sheetFormatPr defaultColWidth="9.140625" defaultRowHeight="14.25" x14ac:dyDescent="0.2"/>
  <cols>
    <col min="1" max="1" width="60.5703125" style="5" customWidth="1"/>
    <col min="2" max="2" width="11" style="5" customWidth="1"/>
    <col min="3" max="3" width="19.7109375" style="5" customWidth="1"/>
    <col min="4" max="4" width="18.85546875" style="5" customWidth="1"/>
    <col min="5" max="5" width="28.140625" style="5" customWidth="1"/>
    <col min="6" max="6" width="15.5703125" style="5" customWidth="1"/>
    <col min="7" max="7" width="19.5703125" style="5" customWidth="1"/>
    <col min="8" max="8" width="7.28515625" style="5" customWidth="1"/>
    <col min="9" max="10" width="13.5703125" style="5" customWidth="1"/>
    <col min="11" max="11" width="16.5703125" style="5" customWidth="1"/>
    <col min="12" max="12" width="13.140625" style="5" bestFit="1" customWidth="1"/>
    <col min="13" max="16384" width="9.140625" style="5"/>
  </cols>
  <sheetData>
    <row r="11" spans="1:11" ht="18" x14ac:dyDescent="0.25">
      <c r="A11" s="97" t="s">
        <v>142</v>
      </c>
      <c r="B11" s="97"/>
    </row>
    <row r="12" spans="1:11" ht="18" x14ac:dyDescent="0.25">
      <c r="A12" s="98" t="s">
        <v>143</v>
      </c>
      <c r="B12" s="98"/>
    </row>
    <row r="13" spans="1:11" ht="23.25" x14ac:dyDescent="0.35">
      <c r="A13" s="98" t="s">
        <v>157</v>
      </c>
      <c r="B13" s="98"/>
      <c r="H13" s="67"/>
      <c r="I13" s="67"/>
      <c r="J13" s="67"/>
    </row>
    <row r="14" spans="1:11" ht="18.75" thickBot="1" x14ac:dyDescent="0.3">
      <c r="A14" s="99" t="s">
        <v>146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 ht="45" x14ac:dyDescent="0.25">
      <c r="A15" s="6" t="s">
        <v>14</v>
      </c>
      <c r="B15" s="7" t="s">
        <v>61</v>
      </c>
      <c r="C15" s="7" t="s">
        <v>72</v>
      </c>
      <c r="D15" s="7" t="s">
        <v>62</v>
      </c>
      <c r="E15" s="136" t="s">
        <v>108</v>
      </c>
      <c r="F15" s="137"/>
      <c r="G15" s="137"/>
      <c r="H15" s="137"/>
      <c r="I15" s="137"/>
      <c r="J15" s="138"/>
      <c r="K15" s="7" t="s">
        <v>73</v>
      </c>
    </row>
    <row r="16" spans="1:11" ht="32.25" customHeight="1" x14ac:dyDescent="0.2">
      <c r="A16" s="8" t="s">
        <v>86</v>
      </c>
      <c r="B16" s="8">
        <v>2</v>
      </c>
      <c r="C16" s="2"/>
      <c r="D16" s="9">
        <f>C16*B16</f>
        <v>0</v>
      </c>
      <c r="E16" s="10"/>
      <c r="F16" s="11">
        <v>0</v>
      </c>
      <c r="G16" s="12">
        <f>F16*E16</f>
        <v>0</v>
      </c>
      <c r="H16" s="10"/>
      <c r="I16" s="11">
        <v>0</v>
      </c>
      <c r="J16" s="12">
        <f>I16*H16</f>
        <v>0</v>
      </c>
      <c r="K16" s="9">
        <f>D16*12</f>
        <v>0</v>
      </c>
    </row>
    <row r="17" spans="1:12" x14ac:dyDescent="0.2">
      <c r="A17" s="108" t="s">
        <v>67</v>
      </c>
      <c r="B17" s="110"/>
      <c r="C17" s="13"/>
      <c r="D17" s="14"/>
      <c r="E17" s="14"/>
      <c r="F17" s="14"/>
      <c r="G17" s="14"/>
      <c r="H17" s="14"/>
      <c r="I17" s="14"/>
      <c r="J17" s="14"/>
      <c r="K17" s="15">
        <f>K16</f>
        <v>0</v>
      </c>
      <c r="L17" s="68"/>
    </row>
    <row r="18" spans="1:12" ht="15" x14ac:dyDescent="0.25">
      <c r="A18" s="108" t="s">
        <v>81</v>
      </c>
      <c r="B18" s="110"/>
      <c r="C18" s="139">
        <v>0</v>
      </c>
      <c r="D18" s="140"/>
      <c r="E18" s="140"/>
      <c r="F18" s="140"/>
      <c r="G18" s="140"/>
      <c r="H18" s="140"/>
      <c r="I18" s="140"/>
      <c r="J18" s="140"/>
      <c r="K18" s="141"/>
      <c r="L18" s="69"/>
    </row>
    <row r="19" spans="1:12" x14ac:dyDescent="0.2">
      <c r="A19" s="108" t="s">
        <v>68</v>
      </c>
      <c r="B19" s="110"/>
      <c r="C19" s="17"/>
      <c r="D19" s="18"/>
      <c r="E19" s="18"/>
      <c r="F19" s="14"/>
      <c r="G19" s="14"/>
      <c r="H19" s="14"/>
      <c r="I19" s="14"/>
      <c r="J19" s="14"/>
      <c r="K19" s="15">
        <f>K17*(1+C18)</f>
        <v>0</v>
      </c>
      <c r="L19" s="70"/>
    </row>
    <row r="20" spans="1:12" ht="15" x14ac:dyDescent="0.25">
      <c r="A20" s="108" t="s">
        <v>78</v>
      </c>
      <c r="B20" s="110"/>
      <c r="C20" s="133">
        <v>0</v>
      </c>
      <c r="D20" s="134"/>
      <c r="E20" s="134"/>
      <c r="F20" s="134"/>
      <c r="G20" s="134"/>
      <c r="H20" s="134"/>
      <c r="I20" s="134"/>
      <c r="J20" s="134"/>
      <c r="K20" s="135"/>
      <c r="L20" s="70"/>
    </row>
    <row r="21" spans="1:12" x14ac:dyDescent="0.2">
      <c r="A21" s="108" t="s">
        <v>69</v>
      </c>
      <c r="B21" s="110"/>
      <c r="C21" s="17"/>
      <c r="D21" s="18"/>
      <c r="E21" s="18"/>
      <c r="F21" s="14"/>
      <c r="G21" s="14"/>
      <c r="H21" s="14"/>
      <c r="I21" s="14"/>
      <c r="J21" s="14"/>
      <c r="K21" s="15">
        <f>K19*(1+C20)</f>
        <v>0</v>
      </c>
      <c r="L21" s="70"/>
    </row>
    <row r="22" spans="1:12" ht="15" x14ac:dyDescent="0.25">
      <c r="A22" s="108" t="s">
        <v>80</v>
      </c>
      <c r="B22" s="110"/>
      <c r="C22" s="133">
        <v>0</v>
      </c>
      <c r="D22" s="134"/>
      <c r="E22" s="134"/>
      <c r="F22" s="134"/>
      <c r="G22" s="134"/>
      <c r="H22" s="134"/>
      <c r="I22" s="134"/>
      <c r="J22" s="134"/>
      <c r="K22" s="135"/>
      <c r="L22" s="70"/>
    </row>
    <row r="23" spans="1:12" x14ac:dyDescent="0.2">
      <c r="A23" s="108" t="s">
        <v>70</v>
      </c>
      <c r="B23" s="110"/>
      <c r="C23" s="17"/>
      <c r="D23" s="18"/>
      <c r="E23" s="18"/>
      <c r="F23" s="14"/>
      <c r="G23" s="14"/>
      <c r="H23" s="14"/>
      <c r="I23" s="14"/>
      <c r="J23" s="14"/>
      <c r="K23" s="15">
        <f>K21*(1+C22)</f>
        <v>0</v>
      </c>
      <c r="L23" s="70"/>
    </row>
    <row r="24" spans="1:12" ht="15" x14ac:dyDescent="0.25">
      <c r="A24" s="108" t="s">
        <v>79</v>
      </c>
      <c r="B24" s="110"/>
      <c r="C24" s="133">
        <v>0</v>
      </c>
      <c r="D24" s="134"/>
      <c r="E24" s="134"/>
      <c r="F24" s="134"/>
      <c r="G24" s="134"/>
      <c r="H24" s="134"/>
      <c r="I24" s="134"/>
      <c r="J24" s="134"/>
      <c r="K24" s="135"/>
      <c r="L24" s="70"/>
    </row>
    <row r="25" spans="1:12" x14ac:dyDescent="0.2">
      <c r="A25" s="108" t="s">
        <v>71</v>
      </c>
      <c r="B25" s="110"/>
      <c r="C25" s="13"/>
      <c r="D25" s="14"/>
      <c r="E25" s="14"/>
      <c r="F25" s="14"/>
      <c r="G25" s="14"/>
      <c r="H25" s="14"/>
      <c r="I25" s="14"/>
      <c r="J25" s="14"/>
      <c r="K25" s="15">
        <f>K23*(1+C24)</f>
        <v>0</v>
      </c>
      <c r="L25" s="70"/>
    </row>
    <row r="26" spans="1:12" ht="15" x14ac:dyDescent="0.25">
      <c r="A26" s="20" t="s">
        <v>131</v>
      </c>
      <c r="B26" s="20"/>
      <c r="C26" s="14"/>
      <c r="D26" s="14"/>
      <c r="E26" s="14"/>
      <c r="F26" s="20"/>
      <c r="G26" s="20"/>
      <c r="H26" s="20"/>
      <c r="I26" s="20"/>
      <c r="J26" s="20"/>
      <c r="K26" s="21">
        <f>K17+K19+K21+K23+K25</f>
        <v>0</v>
      </c>
      <c r="L26" s="70"/>
    </row>
    <row r="27" spans="1:12" ht="15" x14ac:dyDescent="0.25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spans="1:12" x14ac:dyDescent="0.2">
      <c r="A28" s="107" t="s">
        <v>0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2" ht="30" x14ac:dyDescent="0.25">
      <c r="A29" s="22" t="s">
        <v>54</v>
      </c>
      <c r="B29" s="23" t="s">
        <v>20</v>
      </c>
      <c r="C29" s="23" t="s">
        <v>39</v>
      </c>
      <c r="D29" s="24" t="s">
        <v>115</v>
      </c>
      <c r="E29" s="6" t="s">
        <v>49</v>
      </c>
      <c r="F29" s="69"/>
    </row>
    <row r="30" spans="1:12" x14ac:dyDescent="0.2">
      <c r="A30" s="25" t="s">
        <v>58</v>
      </c>
      <c r="B30" s="26">
        <v>10</v>
      </c>
      <c r="C30" s="26" t="s">
        <v>8</v>
      </c>
      <c r="D30" s="1"/>
      <c r="E30" s="15">
        <f>B30*D30*12</f>
        <v>0</v>
      </c>
      <c r="F30" s="70"/>
    </row>
    <row r="31" spans="1:12" ht="28.5" x14ac:dyDescent="0.2">
      <c r="A31" s="25" t="s">
        <v>1</v>
      </c>
      <c r="B31" s="26">
        <v>5</v>
      </c>
      <c r="C31" s="27" t="s">
        <v>63</v>
      </c>
      <c r="D31" s="1"/>
      <c r="E31" s="15">
        <f t="shared" ref="E31:E39" si="0">B31*D31*12</f>
        <v>0</v>
      </c>
      <c r="F31" s="70"/>
    </row>
    <row r="32" spans="1:12" x14ac:dyDescent="0.2">
      <c r="A32" s="25" t="s">
        <v>2</v>
      </c>
      <c r="B32" s="26">
        <v>5</v>
      </c>
      <c r="C32" s="26" t="s">
        <v>64</v>
      </c>
      <c r="D32" s="1"/>
      <c r="E32" s="15">
        <f t="shared" si="0"/>
        <v>0</v>
      </c>
      <c r="F32" s="70"/>
    </row>
    <row r="33" spans="1:8" x14ac:dyDescent="0.2">
      <c r="A33" s="25" t="s">
        <v>47</v>
      </c>
      <c r="B33" s="26">
        <v>5</v>
      </c>
      <c r="C33" s="26" t="s">
        <v>48</v>
      </c>
      <c r="D33" s="1"/>
      <c r="E33" s="15">
        <f t="shared" si="0"/>
        <v>0</v>
      </c>
      <c r="F33" s="70"/>
    </row>
    <row r="34" spans="1:8" x14ac:dyDescent="0.2">
      <c r="A34" s="25" t="s">
        <v>55</v>
      </c>
      <c r="B34" s="26">
        <v>6</v>
      </c>
      <c r="C34" s="26" t="s">
        <v>10</v>
      </c>
      <c r="D34" s="1"/>
      <c r="E34" s="15">
        <f>B34*D34</f>
        <v>0</v>
      </c>
      <c r="F34" s="70"/>
    </row>
    <row r="35" spans="1:8" ht="28.5" x14ac:dyDescent="0.2">
      <c r="A35" s="25" t="s">
        <v>3</v>
      </c>
      <c r="B35" s="26">
        <v>5</v>
      </c>
      <c r="C35" s="27" t="s">
        <v>99</v>
      </c>
      <c r="D35" s="1"/>
      <c r="E35" s="15">
        <f t="shared" si="0"/>
        <v>0</v>
      </c>
      <c r="F35" s="70"/>
    </row>
    <row r="36" spans="1:8" ht="28.5" x14ac:dyDescent="0.2">
      <c r="A36" s="25" t="s">
        <v>4</v>
      </c>
      <c r="B36" s="26">
        <v>5</v>
      </c>
      <c r="C36" s="27" t="s">
        <v>65</v>
      </c>
      <c r="D36" s="1"/>
      <c r="E36" s="15">
        <f t="shared" si="0"/>
        <v>0</v>
      </c>
      <c r="F36" s="70"/>
    </row>
    <row r="37" spans="1:8" ht="28.5" x14ac:dyDescent="0.2">
      <c r="A37" s="28" t="s">
        <v>5</v>
      </c>
      <c r="B37" s="29">
        <v>10</v>
      </c>
      <c r="C37" s="27" t="s">
        <v>63</v>
      </c>
      <c r="D37" s="1"/>
      <c r="E37" s="15">
        <f t="shared" si="0"/>
        <v>0</v>
      </c>
      <c r="F37" s="70"/>
    </row>
    <row r="38" spans="1:8" x14ac:dyDescent="0.2">
      <c r="A38" s="28" t="s">
        <v>6</v>
      </c>
      <c r="B38" s="29">
        <v>10</v>
      </c>
      <c r="C38" s="27" t="s">
        <v>64</v>
      </c>
      <c r="D38" s="1"/>
      <c r="E38" s="15">
        <f t="shared" si="0"/>
        <v>0</v>
      </c>
      <c r="F38" s="70"/>
    </row>
    <row r="39" spans="1:8" x14ac:dyDescent="0.2">
      <c r="A39" s="28" t="s">
        <v>56</v>
      </c>
      <c r="B39" s="26">
        <v>7</v>
      </c>
      <c r="C39" s="26" t="s">
        <v>9</v>
      </c>
      <c r="D39" s="1"/>
      <c r="E39" s="15">
        <f t="shared" si="0"/>
        <v>0</v>
      </c>
      <c r="F39" s="70"/>
    </row>
    <row r="40" spans="1:8" x14ac:dyDescent="0.2">
      <c r="A40" s="28" t="s">
        <v>102</v>
      </c>
      <c r="B40" s="26">
        <v>5</v>
      </c>
      <c r="C40" s="26" t="s">
        <v>10</v>
      </c>
      <c r="D40" s="1"/>
      <c r="E40" s="15">
        <f>B40*D40</f>
        <v>0</v>
      </c>
      <c r="F40" s="70"/>
    </row>
    <row r="41" spans="1:8" ht="19.5" customHeight="1" x14ac:dyDescent="0.2">
      <c r="A41" s="28" t="s">
        <v>7</v>
      </c>
      <c r="B41" s="26">
        <v>6</v>
      </c>
      <c r="C41" s="27" t="s">
        <v>38</v>
      </c>
      <c r="D41" s="1"/>
      <c r="E41" s="15">
        <f>B41*D41*24</f>
        <v>0</v>
      </c>
      <c r="F41" s="70"/>
    </row>
    <row r="42" spans="1:8" ht="28.5" x14ac:dyDescent="0.2">
      <c r="A42" s="28" t="s">
        <v>103</v>
      </c>
      <c r="B42" s="26">
        <v>450</v>
      </c>
      <c r="C42" s="30" t="s">
        <v>87</v>
      </c>
      <c r="D42" s="1"/>
      <c r="E42" s="15">
        <f>B42*D42*2</f>
        <v>0</v>
      </c>
      <c r="F42" s="70"/>
    </row>
    <row r="43" spans="1:8" x14ac:dyDescent="0.2">
      <c r="A43" s="28" t="s">
        <v>104</v>
      </c>
      <c r="B43" s="26">
        <v>150</v>
      </c>
      <c r="C43" s="26" t="s">
        <v>27</v>
      </c>
      <c r="D43" s="1"/>
      <c r="E43" s="15">
        <f>B43*D43</f>
        <v>0</v>
      </c>
      <c r="F43" s="70"/>
    </row>
    <row r="44" spans="1:8" x14ac:dyDescent="0.2">
      <c r="A44" s="108" t="s">
        <v>66</v>
      </c>
      <c r="B44" s="109"/>
      <c r="C44" s="110"/>
      <c r="D44" s="31"/>
      <c r="E44" s="32">
        <f>SUM(E30:E43)</f>
        <v>0</v>
      </c>
      <c r="F44" s="70"/>
    </row>
    <row r="45" spans="1:8" ht="15" x14ac:dyDescent="0.25">
      <c r="A45" s="108" t="s">
        <v>82</v>
      </c>
      <c r="B45" s="109"/>
      <c r="C45" s="110"/>
      <c r="D45" s="121">
        <v>0</v>
      </c>
      <c r="E45" s="122"/>
      <c r="F45" s="69"/>
    </row>
    <row r="46" spans="1:8" ht="15" x14ac:dyDescent="0.25">
      <c r="A46" s="126" t="s">
        <v>15</v>
      </c>
      <c r="B46" s="127"/>
      <c r="C46" s="128"/>
      <c r="D46" s="33"/>
      <c r="E46" s="34">
        <f>E44*(1+D45)</f>
        <v>0</v>
      </c>
      <c r="F46" s="71"/>
      <c r="G46" s="35"/>
      <c r="H46" s="35"/>
    </row>
    <row r="47" spans="1:8" ht="15" x14ac:dyDescent="0.25">
      <c r="A47" s="108" t="s">
        <v>85</v>
      </c>
      <c r="B47" s="109"/>
      <c r="C47" s="110"/>
      <c r="D47" s="129">
        <v>0</v>
      </c>
      <c r="E47" s="130"/>
      <c r="F47" s="71"/>
      <c r="G47" s="35"/>
      <c r="H47" s="35"/>
    </row>
    <row r="48" spans="1:8" ht="15" x14ac:dyDescent="0.25">
      <c r="A48" s="108" t="s">
        <v>16</v>
      </c>
      <c r="B48" s="109"/>
      <c r="C48" s="110"/>
      <c r="D48" s="33"/>
      <c r="E48" s="32">
        <f>E46*(1+D47)</f>
        <v>0</v>
      </c>
      <c r="F48" s="71"/>
      <c r="G48" s="35"/>
      <c r="H48" s="35"/>
    </row>
    <row r="49" spans="1:10" ht="15" x14ac:dyDescent="0.25">
      <c r="A49" s="108" t="s">
        <v>84</v>
      </c>
      <c r="B49" s="109"/>
      <c r="C49" s="110"/>
      <c r="D49" s="121">
        <v>0</v>
      </c>
      <c r="E49" s="122"/>
      <c r="F49" s="71"/>
      <c r="G49" s="35"/>
      <c r="H49" s="35"/>
    </row>
    <row r="50" spans="1:10" ht="15" x14ac:dyDescent="0.25">
      <c r="A50" s="108" t="s">
        <v>17</v>
      </c>
      <c r="B50" s="109"/>
      <c r="C50" s="110"/>
      <c r="D50" s="33"/>
      <c r="E50" s="32">
        <f>E48*(1+D49)</f>
        <v>0</v>
      </c>
      <c r="F50" s="71"/>
      <c r="G50" s="35"/>
      <c r="H50" s="35"/>
    </row>
    <row r="51" spans="1:10" ht="15" x14ac:dyDescent="0.25">
      <c r="A51" s="108" t="s">
        <v>83</v>
      </c>
      <c r="B51" s="109"/>
      <c r="C51" s="110"/>
      <c r="D51" s="121">
        <v>0</v>
      </c>
      <c r="E51" s="122"/>
      <c r="F51" s="71"/>
      <c r="G51" s="35"/>
      <c r="H51" s="35"/>
    </row>
    <row r="52" spans="1:10" x14ac:dyDescent="0.2">
      <c r="A52" s="108" t="s">
        <v>18</v>
      </c>
      <c r="B52" s="109"/>
      <c r="C52" s="110"/>
      <c r="D52" s="31"/>
      <c r="E52" s="34">
        <f>E50*(1+D51)</f>
        <v>0</v>
      </c>
      <c r="F52" s="71"/>
      <c r="G52" s="35"/>
      <c r="H52" s="35"/>
    </row>
    <row r="53" spans="1:10" ht="15" x14ac:dyDescent="0.25">
      <c r="A53" s="20" t="s">
        <v>132</v>
      </c>
      <c r="B53" s="20"/>
      <c r="C53" s="20"/>
      <c r="D53" s="36"/>
      <c r="E53" s="37">
        <f>E44+E46+E48+E50+E52</f>
        <v>0</v>
      </c>
      <c r="F53" s="71"/>
      <c r="G53" s="38"/>
      <c r="H53" s="38"/>
      <c r="I53" s="39"/>
    </row>
    <row r="54" spans="1:10" ht="15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</row>
    <row r="55" spans="1:10" x14ac:dyDescent="0.2">
      <c r="A55" s="107" t="s">
        <v>28</v>
      </c>
      <c r="B55" s="107"/>
      <c r="C55" s="107"/>
      <c r="D55" s="107"/>
      <c r="E55" s="107"/>
      <c r="F55" s="107"/>
      <c r="G55" s="40"/>
      <c r="H55" s="40"/>
    </row>
    <row r="56" spans="1:10" ht="30" x14ac:dyDescent="0.25">
      <c r="A56" s="41" t="s">
        <v>19</v>
      </c>
      <c r="B56" s="41" t="s">
        <v>20</v>
      </c>
      <c r="C56" s="42" t="s">
        <v>39</v>
      </c>
      <c r="D56" s="43" t="s">
        <v>114</v>
      </c>
      <c r="E56" s="42" t="s">
        <v>59</v>
      </c>
    </row>
    <row r="57" spans="1:10" x14ac:dyDescent="0.2">
      <c r="A57" s="46" t="s">
        <v>31</v>
      </c>
      <c r="B57" s="26">
        <v>2</v>
      </c>
      <c r="C57" s="26" t="s">
        <v>26</v>
      </c>
      <c r="D57" s="3"/>
      <c r="E57" s="45">
        <f>D57*B57*2</f>
        <v>0</v>
      </c>
      <c r="F57" s="70"/>
    </row>
    <row r="58" spans="1:10" x14ac:dyDescent="0.2">
      <c r="A58" s="46" t="s">
        <v>23</v>
      </c>
      <c r="B58" s="26">
        <v>2</v>
      </c>
      <c r="C58" s="26" t="s">
        <v>60</v>
      </c>
      <c r="D58" s="3"/>
      <c r="E58" s="45">
        <f>D58*B58</f>
        <v>0</v>
      </c>
      <c r="F58" s="70"/>
    </row>
    <row r="59" spans="1:10" x14ac:dyDescent="0.2">
      <c r="A59" s="46" t="s">
        <v>43</v>
      </c>
      <c r="B59" s="26">
        <v>1</v>
      </c>
      <c r="C59" s="26" t="s">
        <v>8</v>
      </c>
      <c r="D59" s="3"/>
      <c r="E59" s="45">
        <f>D59*B59*12</f>
        <v>0</v>
      </c>
      <c r="F59" s="70"/>
    </row>
    <row r="60" spans="1:10" x14ac:dyDescent="0.2">
      <c r="A60" s="46" t="s">
        <v>51</v>
      </c>
      <c r="B60" s="26">
        <v>1</v>
      </c>
      <c r="C60" s="26" t="s">
        <v>8</v>
      </c>
      <c r="D60" s="3"/>
      <c r="E60" s="45">
        <f>D60*B60*12</f>
        <v>0</v>
      </c>
      <c r="F60" s="70"/>
    </row>
    <row r="61" spans="1:10" x14ac:dyDescent="0.2">
      <c r="A61" s="46" t="s">
        <v>50</v>
      </c>
      <c r="B61" s="26">
        <v>1</v>
      </c>
      <c r="C61" s="26" t="s">
        <v>8</v>
      </c>
      <c r="D61" s="3"/>
      <c r="E61" s="45">
        <f>D61*B61*12</f>
        <v>0</v>
      </c>
      <c r="F61" s="70"/>
    </row>
    <row r="62" spans="1:10" x14ac:dyDescent="0.2">
      <c r="A62" s="46" t="s">
        <v>29</v>
      </c>
      <c r="B62" s="26">
        <v>1</v>
      </c>
      <c r="C62" s="26" t="s">
        <v>8</v>
      </c>
      <c r="D62" s="3"/>
      <c r="E62" s="45">
        <f>D62*B62*12</f>
        <v>0</v>
      </c>
      <c r="F62" s="70"/>
    </row>
    <row r="63" spans="1:10" x14ac:dyDescent="0.2">
      <c r="A63" s="46" t="s">
        <v>52</v>
      </c>
      <c r="B63" s="26">
        <v>1</v>
      </c>
      <c r="C63" s="26" t="s">
        <v>8</v>
      </c>
      <c r="D63" s="3"/>
      <c r="E63" s="45">
        <f>D63*B63*12</f>
        <v>0</v>
      </c>
      <c r="F63" s="70"/>
    </row>
    <row r="64" spans="1:10" x14ac:dyDescent="0.2">
      <c r="A64" s="44" t="s">
        <v>116</v>
      </c>
      <c r="B64" s="26">
        <v>2</v>
      </c>
      <c r="C64" s="26" t="s">
        <v>37</v>
      </c>
      <c r="D64" s="3"/>
      <c r="E64" s="45">
        <f t="shared" ref="E64:E69" si="1">D64*B64</f>
        <v>0</v>
      </c>
      <c r="F64" s="70"/>
    </row>
    <row r="65" spans="1:6" x14ac:dyDescent="0.2">
      <c r="A65" s="46" t="s">
        <v>25</v>
      </c>
      <c r="B65" s="26">
        <v>2</v>
      </c>
      <c r="C65" s="26" t="s">
        <v>37</v>
      </c>
      <c r="D65" s="3"/>
      <c r="E65" s="45">
        <f t="shared" si="1"/>
        <v>0</v>
      </c>
      <c r="F65" s="70"/>
    </row>
    <row r="66" spans="1:6" x14ac:dyDescent="0.2">
      <c r="A66" s="46" t="s">
        <v>95</v>
      </c>
      <c r="B66" s="26">
        <v>2</v>
      </c>
      <c r="C66" s="26" t="s">
        <v>37</v>
      </c>
      <c r="D66" s="3"/>
      <c r="E66" s="45">
        <f t="shared" si="1"/>
        <v>0</v>
      </c>
      <c r="F66" s="70"/>
    </row>
    <row r="67" spans="1:6" x14ac:dyDescent="0.2">
      <c r="A67" s="46" t="s">
        <v>44</v>
      </c>
      <c r="B67" s="26">
        <v>1</v>
      </c>
      <c r="C67" s="26" t="s">
        <v>37</v>
      </c>
      <c r="D67" s="3"/>
      <c r="E67" s="45">
        <f t="shared" si="1"/>
        <v>0</v>
      </c>
      <c r="F67" s="70"/>
    </row>
    <row r="68" spans="1:6" x14ac:dyDescent="0.2">
      <c r="A68" s="46" t="s">
        <v>24</v>
      </c>
      <c r="B68" s="26">
        <v>4</v>
      </c>
      <c r="C68" s="26" t="s">
        <v>37</v>
      </c>
      <c r="D68" s="3"/>
      <c r="E68" s="45">
        <f t="shared" si="1"/>
        <v>0</v>
      </c>
      <c r="F68" s="70"/>
    </row>
    <row r="69" spans="1:6" x14ac:dyDescent="0.2">
      <c r="A69" s="46" t="s">
        <v>94</v>
      </c>
      <c r="B69" s="26">
        <v>1</v>
      </c>
      <c r="C69" s="26" t="s">
        <v>37</v>
      </c>
      <c r="D69" s="3"/>
      <c r="E69" s="45">
        <f t="shared" si="1"/>
        <v>0</v>
      </c>
      <c r="F69" s="70"/>
    </row>
    <row r="70" spans="1:6" x14ac:dyDescent="0.2">
      <c r="A70" s="44" t="s">
        <v>21</v>
      </c>
      <c r="B70" s="26">
        <v>2</v>
      </c>
      <c r="C70" s="26" t="s">
        <v>40</v>
      </c>
      <c r="D70" s="3"/>
      <c r="E70" s="45">
        <f t="shared" ref="E70:E82" si="2">D70*B70*4</f>
        <v>0</v>
      </c>
      <c r="F70" s="70"/>
    </row>
    <row r="71" spans="1:6" x14ac:dyDescent="0.2">
      <c r="A71" s="44" t="s">
        <v>22</v>
      </c>
      <c r="B71" s="26">
        <v>2</v>
      </c>
      <c r="C71" s="26" t="s">
        <v>40</v>
      </c>
      <c r="D71" s="3"/>
      <c r="E71" s="45">
        <f t="shared" si="2"/>
        <v>0</v>
      </c>
      <c r="F71" s="70"/>
    </row>
    <row r="72" spans="1:6" x14ac:dyDescent="0.2">
      <c r="A72" s="46" t="s">
        <v>90</v>
      </c>
      <c r="B72" s="26">
        <v>1</v>
      </c>
      <c r="C72" s="26" t="s">
        <v>40</v>
      </c>
      <c r="D72" s="3"/>
      <c r="E72" s="45">
        <f t="shared" si="2"/>
        <v>0</v>
      </c>
      <c r="F72" s="70"/>
    </row>
    <row r="73" spans="1:6" x14ac:dyDescent="0.2">
      <c r="A73" s="46" t="s">
        <v>88</v>
      </c>
      <c r="B73" s="26">
        <v>1</v>
      </c>
      <c r="C73" s="26" t="s">
        <v>40</v>
      </c>
      <c r="D73" s="3"/>
      <c r="E73" s="45">
        <f t="shared" si="2"/>
        <v>0</v>
      </c>
      <c r="F73" s="70"/>
    </row>
    <row r="74" spans="1:6" x14ac:dyDescent="0.2">
      <c r="A74" s="46" t="s">
        <v>97</v>
      </c>
      <c r="B74" s="26">
        <v>2</v>
      </c>
      <c r="C74" s="26" t="s">
        <v>40</v>
      </c>
      <c r="D74" s="3"/>
      <c r="E74" s="45">
        <f t="shared" si="2"/>
        <v>0</v>
      </c>
      <c r="F74" s="70"/>
    </row>
    <row r="75" spans="1:6" x14ac:dyDescent="0.2">
      <c r="A75" s="46" t="s">
        <v>91</v>
      </c>
      <c r="B75" s="26">
        <v>2</v>
      </c>
      <c r="C75" s="26" t="s">
        <v>40</v>
      </c>
      <c r="D75" s="3"/>
      <c r="E75" s="45">
        <f t="shared" si="2"/>
        <v>0</v>
      </c>
      <c r="F75" s="70"/>
    </row>
    <row r="76" spans="1:6" x14ac:dyDescent="0.2">
      <c r="A76" s="46" t="s">
        <v>53</v>
      </c>
      <c r="B76" s="26">
        <v>2</v>
      </c>
      <c r="C76" s="26" t="s">
        <v>40</v>
      </c>
      <c r="D76" s="3"/>
      <c r="E76" s="45">
        <f t="shared" si="2"/>
        <v>0</v>
      </c>
      <c r="F76" s="70"/>
    </row>
    <row r="77" spans="1:6" x14ac:dyDescent="0.2">
      <c r="A77" s="46" t="s">
        <v>33</v>
      </c>
      <c r="B77" s="29">
        <v>1</v>
      </c>
      <c r="C77" s="26" t="s">
        <v>40</v>
      </c>
      <c r="D77" s="3"/>
      <c r="E77" s="45">
        <f t="shared" si="2"/>
        <v>0</v>
      </c>
      <c r="F77" s="70"/>
    </row>
    <row r="78" spans="1:6" x14ac:dyDescent="0.2">
      <c r="A78" s="46" t="s">
        <v>32</v>
      </c>
      <c r="B78" s="26">
        <v>1</v>
      </c>
      <c r="C78" s="26" t="s">
        <v>40</v>
      </c>
      <c r="D78" s="3"/>
      <c r="E78" s="45">
        <f t="shared" si="2"/>
        <v>0</v>
      </c>
      <c r="F78" s="70"/>
    </row>
    <row r="79" spans="1:6" x14ac:dyDescent="0.2">
      <c r="A79" s="46" t="s">
        <v>30</v>
      </c>
      <c r="B79" s="26">
        <v>1</v>
      </c>
      <c r="C79" s="26" t="s">
        <v>40</v>
      </c>
      <c r="D79" s="3"/>
      <c r="E79" s="45">
        <f t="shared" si="2"/>
        <v>0</v>
      </c>
      <c r="F79" s="70"/>
    </row>
    <row r="80" spans="1:6" x14ac:dyDescent="0.2">
      <c r="A80" s="46" t="s">
        <v>41</v>
      </c>
      <c r="B80" s="26">
        <v>1</v>
      </c>
      <c r="C80" s="26" t="s">
        <v>40</v>
      </c>
      <c r="D80" s="3"/>
      <c r="E80" s="45">
        <f t="shared" si="2"/>
        <v>0</v>
      </c>
      <c r="F80" s="70"/>
    </row>
    <row r="81" spans="1:11" x14ac:dyDescent="0.2">
      <c r="A81" s="46" t="s">
        <v>92</v>
      </c>
      <c r="B81" s="26">
        <v>1</v>
      </c>
      <c r="C81" s="26" t="s">
        <v>40</v>
      </c>
      <c r="D81" s="3"/>
      <c r="E81" s="45">
        <f t="shared" si="2"/>
        <v>0</v>
      </c>
      <c r="F81" s="70"/>
    </row>
    <row r="82" spans="1:11" x14ac:dyDescent="0.2">
      <c r="A82" s="46" t="s">
        <v>93</v>
      </c>
      <c r="B82" s="26">
        <v>1</v>
      </c>
      <c r="C82" s="26" t="s">
        <v>40</v>
      </c>
      <c r="D82" s="3"/>
      <c r="E82" s="45">
        <f t="shared" si="2"/>
        <v>0</v>
      </c>
      <c r="F82" s="70"/>
    </row>
    <row r="83" spans="1:11" x14ac:dyDescent="0.2">
      <c r="A83" s="46" t="s">
        <v>89</v>
      </c>
      <c r="B83" s="26">
        <v>1</v>
      </c>
      <c r="C83" s="26" t="s">
        <v>46</v>
      </c>
      <c r="D83" s="3"/>
      <c r="E83" s="45">
        <f>D83*B83*2</f>
        <v>0</v>
      </c>
      <c r="F83" s="70"/>
    </row>
    <row r="84" spans="1:11" x14ac:dyDescent="0.2">
      <c r="A84" s="46" t="s">
        <v>57</v>
      </c>
      <c r="B84" s="29">
        <v>1</v>
      </c>
      <c r="C84" s="26" t="s">
        <v>45</v>
      </c>
      <c r="D84" s="3"/>
      <c r="E84" s="45">
        <f>D84*B84*2</f>
        <v>0</v>
      </c>
      <c r="F84" s="70"/>
    </row>
    <row r="85" spans="1:11" x14ac:dyDescent="0.2">
      <c r="A85" s="46" t="s">
        <v>42</v>
      </c>
      <c r="B85" s="26">
        <v>1</v>
      </c>
      <c r="C85" s="26" t="s">
        <v>46</v>
      </c>
      <c r="D85" s="3"/>
      <c r="E85" s="45">
        <f>D85*B85*2</f>
        <v>0</v>
      </c>
      <c r="F85" s="70"/>
    </row>
    <row r="86" spans="1:11" ht="15" x14ac:dyDescent="0.25">
      <c r="A86" s="113" t="s">
        <v>74</v>
      </c>
      <c r="B86" s="109"/>
      <c r="C86" s="110"/>
      <c r="D86" s="47"/>
      <c r="E86" s="48">
        <f>SUM(E57:E85)</f>
        <v>0</v>
      </c>
      <c r="F86" s="72"/>
      <c r="G86" s="35"/>
      <c r="H86" s="35"/>
      <c r="I86" s="35"/>
      <c r="J86" s="49"/>
      <c r="K86" s="50"/>
    </row>
    <row r="87" spans="1:11" ht="15" x14ac:dyDescent="0.25">
      <c r="A87" s="108" t="s">
        <v>82</v>
      </c>
      <c r="B87" s="109"/>
      <c r="C87" s="110"/>
      <c r="D87" s="123">
        <v>0</v>
      </c>
      <c r="E87" s="124"/>
      <c r="F87" s="73"/>
      <c r="G87" s="35"/>
      <c r="H87" s="35"/>
      <c r="I87" s="35"/>
      <c r="J87" s="49"/>
      <c r="K87" s="50"/>
    </row>
    <row r="88" spans="1:11" ht="15" x14ac:dyDescent="0.25">
      <c r="A88" s="113" t="s">
        <v>36</v>
      </c>
      <c r="B88" s="109"/>
      <c r="C88" s="110"/>
      <c r="D88" s="14"/>
      <c r="E88" s="74">
        <f>E86*(1+D87)</f>
        <v>0</v>
      </c>
      <c r="F88" s="71"/>
      <c r="G88" s="35"/>
      <c r="H88" s="35"/>
      <c r="I88" s="35"/>
      <c r="J88" s="49"/>
      <c r="K88" s="38"/>
    </row>
    <row r="89" spans="1:11" ht="15" x14ac:dyDescent="0.25">
      <c r="A89" s="108" t="s">
        <v>85</v>
      </c>
      <c r="B89" s="109"/>
      <c r="C89" s="110"/>
      <c r="D89" s="123">
        <v>0</v>
      </c>
      <c r="E89" s="124"/>
      <c r="F89" s="71"/>
      <c r="G89" s="35"/>
      <c r="H89" s="35"/>
      <c r="I89" s="35"/>
      <c r="J89" s="49"/>
      <c r="K89" s="38"/>
    </row>
    <row r="90" spans="1:11" ht="15" x14ac:dyDescent="0.25">
      <c r="A90" s="113" t="s">
        <v>75</v>
      </c>
      <c r="B90" s="109"/>
      <c r="C90" s="110"/>
      <c r="D90" s="14"/>
      <c r="E90" s="34">
        <f>E88*(1+D89)</f>
        <v>0</v>
      </c>
      <c r="F90" s="71"/>
      <c r="G90" s="35"/>
      <c r="H90" s="35"/>
      <c r="I90" s="35"/>
      <c r="J90" s="49"/>
      <c r="K90" s="38"/>
    </row>
    <row r="91" spans="1:11" ht="15" x14ac:dyDescent="0.25">
      <c r="A91" s="108" t="s">
        <v>84</v>
      </c>
      <c r="B91" s="109"/>
      <c r="C91" s="110"/>
      <c r="D91" s="111">
        <v>0</v>
      </c>
      <c r="E91" s="112"/>
      <c r="F91" s="71"/>
      <c r="G91" s="35"/>
      <c r="H91" s="35"/>
      <c r="I91" s="35"/>
      <c r="J91" s="49"/>
      <c r="K91" s="38"/>
    </row>
    <row r="92" spans="1:11" ht="15" x14ac:dyDescent="0.25">
      <c r="A92" s="113" t="s">
        <v>76</v>
      </c>
      <c r="B92" s="109"/>
      <c r="C92" s="110"/>
      <c r="D92" s="14"/>
      <c r="E92" s="48">
        <f>E90*(1+D91)</f>
        <v>0</v>
      </c>
      <c r="F92" s="71"/>
      <c r="G92" s="35"/>
      <c r="H92" s="35"/>
      <c r="I92" s="35"/>
      <c r="J92" s="49"/>
      <c r="K92" s="38"/>
    </row>
    <row r="93" spans="1:11" ht="15" x14ac:dyDescent="0.25">
      <c r="A93" s="108" t="s">
        <v>83</v>
      </c>
      <c r="B93" s="109"/>
      <c r="C93" s="110"/>
      <c r="D93" s="111">
        <v>0</v>
      </c>
      <c r="E93" s="112"/>
      <c r="F93" s="71"/>
      <c r="G93" s="35"/>
      <c r="H93" s="35"/>
      <c r="I93" s="35"/>
      <c r="J93" s="49"/>
      <c r="K93" s="38"/>
    </row>
    <row r="94" spans="1:11" ht="15.75" thickBot="1" x14ac:dyDescent="0.3">
      <c r="A94" s="114" t="s">
        <v>77</v>
      </c>
      <c r="B94" s="115"/>
      <c r="C94" s="116"/>
      <c r="D94" s="51"/>
      <c r="E94" s="52">
        <f>E92*(1+D93)</f>
        <v>0</v>
      </c>
      <c r="F94" s="71"/>
      <c r="G94" s="35"/>
      <c r="H94" s="35"/>
      <c r="I94" s="35"/>
      <c r="J94" s="49"/>
      <c r="K94" s="38"/>
    </row>
    <row r="95" spans="1:11" ht="27.75" customHeight="1" thickBot="1" x14ac:dyDescent="0.3">
      <c r="A95" s="117" t="s">
        <v>134</v>
      </c>
      <c r="B95" s="118"/>
      <c r="C95" s="118"/>
      <c r="D95" s="119"/>
      <c r="E95" s="53">
        <f>E86+E88+E90+E92+E94</f>
        <v>0</v>
      </c>
      <c r="F95" s="75"/>
      <c r="G95" s="54"/>
      <c r="H95" s="54"/>
      <c r="I95" s="54"/>
      <c r="J95" s="55"/>
      <c r="K95" s="56"/>
    </row>
    <row r="96" spans="1:11" ht="15" x14ac:dyDescent="0.25">
      <c r="A96" s="120"/>
      <c r="B96" s="120"/>
      <c r="C96" s="120"/>
      <c r="D96" s="120"/>
      <c r="E96" s="120"/>
      <c r="F96" s="120"/>
      <c r="G96" s="57"/>
      <c r="H96" s="57"/>
    </row>
    <row r="97" spans="1:8" ht="15" x14ac:dyDescent="0.25">
      <c r="A97" s="107" t="s">
        <v>141</v>
      </c>
      <c r="B97" s="107"/>
      <c r="C97" s="107"/>
      <c r="D97" s="107"/>
      <c r="E97" s="107"/>
      <c r="F97" s="107"/>
      <c r="G97" s="57"/>
      <c r="H97" s="40"/>
    </row>
    <row r="98" spans="1:8" ht="15" x14ac:dyDescent="0.25">
      <c r="A98" s="58" t="s">
        <v>34</v>
      </c>
      <c r="B98" s="59"/>
      <c r="C98" s="59"/>
      <c r="D98" s="59"/>
      <c r="E98" s="60" t="s">
        <v>35</v>
      </c>
      <c r="F98" s="76"/>
      <c r="G98" s="57"/>
    </row>
    <row r="99" spans="1:8" ht="15" x14ac:dyDescent="0.25">
      <c r="A99" s="77" t="s">
        <v>135</v>
      </c>
      <c r="B99" s="77"/>
      <c r="C99" s="77"/>
      <c r="D99" s="78"/>
      <c r="E99" s="62">
        <f>K26</f>
        <v>0</v>
      </c>
      <c r="F99" s="79"/>
      <c r="G99" s="57"/>
    </row>
    <row r="100" spans="1:8" ht="15" x14ac:dyDescent="0.25">
      <c r="A100" s="80" t="s">
        <v>136</v>
      </c>
      <c r="B100" s="77"/>
      <c r="C100" s="77"/>
      <c r="D100" s="78"/>
      <c r="E100" s="62">
        <f>E53</f>
        <v>0</v>
      </c>
      <c r="F100" s="81"/>
      <c r="G100" s="57"/>
    </row>
    <row r="101" spans="1:8" ht="15.75" thickBot="1" x14ac:dyDescent="0.3">
      <c r="A101" s="80" t="s">
        <v>137</v>
      </c>
      <c r="B101" s="77"/>
      <c r="C101" s="77"/>
      <c r="D101" s="78"/>
      <c r="E101" s="62">
        <f>E95</f>
        <v>0</v>
      </c>
      <c r="F101" s="79"/>
      <c r="G101" s="57"/>
    </row>
    <row r="102" spans="1:8" ht="15.75" customHeight="1" thickBot="1" x14ac:dyDescent="0.3">
      <c r="A102" s="82" t="s">
        <v>138</v>
      </c>
      <c r="B102" s="83"/>
      <c r="C102" s="83"/>
      <c r="D102" s="84"/>
      <c r="E102" s="63">
        <f>SUM(E99:E101)</f>
        <v>0</v>
      </c>
      <c r="F102" s="79"/>
      <c r="G102" s="57"/>
    </row>
    <row r="103" spans="1:8" ht="15.75" customHeight="1" x14ac:dyDescent="0.25">
      <c r="A103" s="64"/>
      <c r="B103" s="64"/>
      <c r="C103" s="64"/>
      <c r="D103" s="64"/>
      <c r="E103" s="65"/>
      <c r="F103" s="76"/>
      <c r="G103" s="57"/>
    </row>
    <row r="104" spans="1:8" ht="36.75" customHeight="1" x14ac:dyDescent="0.25">
      <c r="A104" s="95" t="s">
        <v>154</v>
      </c>
      <c r="B104" s="96"/>
      <c r="C104" s="96"/>
      <c r="D104" s="96"/>
      <c r="E104" s="96"/>
      <c r="F104" s="66"/>
      <c r="G104" s="66"/>
    </row>
    <row r="105" spans="1:8" ht="15.75" customHeight="1" x14ac:dyDescent="0.25">
      <c r="A105" s="64"/>
      <c r="B105" s="64"/>
      <c r="C105" s="64"/>
      <c r="D105" s="64"/>
      <c r="E105" s="65"/>
      <c r="F105" s="76"/>
      <c r="G105" s="57"/>
    </row>
    <row r="106" spans="1:8" ht="15.75" customHeight="1" x14ac:dyDescent="0.25">
      <c r="A106" s="64"/>
      <c r="B106" s="64"/>
      <c r="C106" s="64"/>
      <c r="D106" s="64"/>
      <c r="E106" s="65"/>
      <c r="F106" s="76"/>
      <c r="G106" s="57"/>
    </row>
    <row r="107" spans="1:8" ht="15.75" thickBot="1" x14ac:dyDescent="0.3">
      <c r="F107" s="76"/>
      <c r="G107" s="57"/>
    </row>
    <row r="108" spans="1:8" ht="15" x14ac:dyDescent="0.25">
      <c r="A108" s="131"/>
      <c r="C108" s="131"/>
      <c r="G108" s="57"/>
    </row>
    <row r="109" spans="1:8" ht="15" customHeight="1" thickBot="1" x14ac:dyDescent="0.3">
      <c r="A109" s="132"/>
      <c r="C109" s="132"/>
      <c r="G109" s="57"/>
    </row>
    <row r="110" spans="1:8" ht="15" x14ac:dyDescent="0.25">
      <c r="A110" s="5" t="s">
        <v>111</v>
      </c>
      <c r="C110" s="5" t="s">
        <v>112</v>
      </c>
      <c r="G110" s="57"/>
    </row>
  </sheetData>
  <sheetProtection algorithmName="SHA-512" hashValue="tpexP6ALlLRjc954g5oIVztfqasuqD8eRdoqLtXIxVv5P7VIpBjhFWmyCQKyggDYbp1PUmbd86TzKQQ+DCSzdw==" saltValue="Pidwx1gVqr1HcNCkWIAHDg==" spinCount="100000" sheet="1" objects="1" scenarios="1"/>
  <sortState xmlns:xlrd2="http://schemas.microsoft.com/office/spreadsheetml/2017/richdata2" ref="A57:K85">
    <sortCondition ref="C57:C85"/>
  </sortState>
  <mergeCells count="53">
    <mergeCell ref="A108:A109"/>
    <mergeCell ref="C108:C109"/>
    <mergeCell ref="A20:B20"/>
    <mergeCell ref="C20:K20"/>
    <mergeCell ref="E15:J15"/>
    <mergeCell ref="A17:B17"/>
    <mergeCell ref="A18:B18"/>
    <mergeCell ref="C18:K18"/>
    <mergeCell ref="A19:B19"/>
    <mergeCell ref="A21:B21"/>
    <mergeCell ref="A22:B22"/>
    <mergeCell ref="C22:K22"/>
    <mergeCell ref="A23:B23"/>
    <mergeCell ref="A24:B24"/>
    <mergeCell ref="C24:K24"/>
    <mergeCell ref="A25:B25"/>
    <mergeCell ref="A27:K27"/>
    <mergeCell ref="A28:K28"/>
    <mergeCell ref="A44:C44"/>
    <mergeCell ref="A45:C45"/>
    <mergeCell ref="D45:E45"/>
    <mergeCell ref="A46:C46"/>
    <mergeCell ref="A47:C47"/>
    <mergeCell ref="D47:E47"/>
    <mergeCell ref="D49:E49"/>
    <mergeCell ref="A90:C90"/>
    <mergeCell ref="A50:C50"/>
    <mergeCell ref="A51:C51"/>
    <mergeCell ref="D51:E51"/>
    <mergeCell ref="A52:C52"/>
    <mergeCell ref="A55:F55"/>
    <mergeCell ref="A86:C86"/>
    <mergeCell ref="A87:C87"/>
    <mergeCell ref="D87:E87"/>
    <mergeCell ref="A88:C88"/>
    <mergeCell ref="A89:C89"/>
    <mergeCell ref="D89:E89"/>
    <mergeCell ref="A14:K14"/>
    <mergeCell ref="A11:B11"/>
    <mergeCell ref="A12:B12"/>
    <mergeCell ref="A13:B13"/>
    <mergeCell ref="A104:E104"/>
    <mergeCell ref="A97:F97"/>
    <mergeCell ref="A91:C91"/>
    <mergeCell ref="D91:E91"/>
    <mergeCell ref="A92:C92"/>
    <mergeCell ref="A93:C93"/>
    <mergeCell ref="D93:E93"/>
    <mergeCell ref="A94:C94"/>
    <mergeCell ref="A95:D95"/>
    <mergeCell ref="A96:F96"/>
    <mergeCell ref="A48:C48"/>
    <mergeCell ref="A49:C49"/>
  </mergeCells>
  <pageMargins left="0.7" right="0.7" top="0.75" bottom="0.75" header="0.3" footer="0.3"/>
  <pageSetup paperSize="8" scale="85" orientation="landscape" r:id="rId1"/>
  <rowBreaks count="2" manualBreakCount="2">
    <brk id="54" max="16383" man="1"/>
    <brk id="96" max="16383" man="1"/>
  </rowBreaks>
  <ignoredErrors>
    <ignoredError sqref="E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:K110"/>
  <sheetViews>
    <sheetView tabSelected="1" zoomScale="75" zoomScaleNormal="75" workbookViewId="0">
      <selection activeCell="E10" sqref="E10"/>
    </sheetView>
  </sheetViews>
  <sheetFormatPr defaultColWidth="9.140625" defaultRowHeight="14.25" x14ac:dyDescent="0.2"/>
  <cols>
    <col min="1" max="1" width="49.85546875" style="5" customWidth="1"/>
    <col min="2" max="2" width="14.5703125" style="5" customWidth="1"/>
    <col min="3" max="3" width="21.5703125" style="5" customWidth="1"/>
    <col min="4" max="4" width="17" style="5" customWidth="1"/>
    <col min="5" max="5" width="28.140625" style="5" customWidth="1"/>
    <col min="6" max="6" width="15.5703125" style="5" customWidth="1"/>
    <col min="7" max="7" width="19.5703125" style="5" customWidth="1"/>
    <col min="8" max="8" width="7.28515625" style="5" customWidth="1"/>
    <col min="9" max="10" width="13.5703125" style="5" customWidth="1"/>
    <col min="11" max="11" width="16.5703125" style="5" customWidth="1"/>
    <col min="12" max="16384" width="9.140625" style="5"/>
  </cols>
  <sheetData>
    <row r="10" spans="1:11" ht="18" x14ac:dyDescent="0.25">
      <c r="A10" s="97" t="s">
        <v>142</v>
      </c>
      <c r="B10" s="97"/>
    </row>
    <row r="11" spans="1:11" ht="18" x14ac:dyDescent="0.25">
      <c r="A11" s="98" t="s">
        <v>143</v>
      </c>
      <c r="B11" s="98"/>
    </row>
    <row r="12" spans="1:11" ht="18" x14ac:dyDescent="0.25">
      <c r="A12" s="98" t="s">
        <v>157</v>
      </c>
      <c r="B12" s="98"/>
    </row>
    <row r="13" spans="1:11" ht="18.75" thickBot="1" x14ac:dyDescent="0.3">
      <c r="A13" s="99" t="s">
        <v>145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</row>
    <row r="14" spans="1:11" ht="30" x14ac:dyDescent="0.25">
      <c r="A14" s="6" t="s">
        <v>14</v>
      </c>
      <c r="B14" s="7" t="s">
        <v>61</v>
      </c>
      <c r="C14" s="7" t="s">
        <v>72</v>
      </c>
      <c r="D14" s="7" t="s">
        <v>62</v>
      </c>
      <c r="E14" s="136" t="s">
        <v>108</v>
      </c>
      <c r="F14" s="137"/>
      <c r="G14" s="137"/>
      <c r="H14" s="137"/>
      <c r="I14" s="137"/>
      <c r="J14" s="138"/>
      <c r="K14" s="7" t="s">
        <v>73</v>
      </c>
    </row>
    <row r="15" spans="1:11" ht="32.25" customHeight="1" x14ac:dyDescent="0.2">
      <c r="A15" s="8" t="s">
        <v>86</v>
      </c>
      <c r="B15" s="8">
        <v>1</v>
      </c>
      <c r="C15" s="2"/>
      <c r="D15" s="9">
        <f>C15*B15</f>
        <v>0</v>
      </c>
      <c r="E15" s="10"/>
      <c r="F15" s="11">
        <v>0</v>
      </c>
      <c r="G15" s="12">
        <f>F15*E15</f>
        <v>0</v>
      </c>
      <c r="H15" s="10"/>
      <c r="I15" s="11">
        <v>0</v>
      </c>
      <c r="J15" s="12">
        <f>I15*H15</f>
        <v>0</v>
      </c>
      <c r="K15" s="9">
        <f>D15*12</f>
        <v>0</v>
      </c>
    </row>
    <row r="16" spans="1:11" x14ac:dyDescent="0.2">
      <c r="A16" s="108" t="s">
        <v>67</v>
      </c>
      <c r="B16" s="110"/>
      <c r="C16" s="13"/>
      <c r="D16" s="14"/>
      <c r="E16" s="14"/>
      <c r="F16" s="14"/>
      <c r="G16" s="14"/>
      <c r="H16" s="14"/>
      <c r="I16" s="14"/>
      <c r="J16" s="14"/>
      <c r="K16" s="15">
        <f>K15</f>
        <v>0</v>
      </c>
    </row>
    <row r="17" spans="1:11" ht="15" x14ac:dyDescent="0.25">
      <c r="A17" s="108" t="s">
        <v>81</v>
      </c>
      <c r="B17" s="110"/>
      <c r="C17" s="139">
        <v>0</v>
      </c>
      <c r="D17" s="140"/>
      <c r="E17" s="140"/>
      <c r="F17" s="140"/>
      <c r="G17" s="140"/>
      <c r="H17" s="140"/>
      <c r="I17" s="140"/>
      <c r="J17" s="140"/>
      <c r="K17" s="141"/>
    </row>
    <row r="18" spans="1:11" x14ac:dyDescent="0.2">
      <c r="A18" s="108" t="s">
        <v>68</v>
      </c>
      <c r="B18" s="110"/>
      <c r="C18" s="17"/>
      <c r="D18" s="18"/>
      <c r="E18" s="18"/>
      <c r="F18" s="14"/>
      <c r="G18" s="14"/>
      <c r="H18" s="14"/>
      <c r="I18" s="14"/>
      <c r="J18" s="14"/>
      <c r="K18" s="15">
        <f>K16*(1+C17)</f>
        <v>0</v>
      </c>
    </row>
    <row r="19" spans="1:11" ht="15" x14ac:dyDescent="0.25">
      <c r="A19" s="108" t="s">
        <v>78</v>
      </c>
      <c r="B19" s="110"/>
      <c r="C19" s="133">
        <v>0</v>
      </c>
      <c r="D19" s="134"/>
      <c r="E19" s="134"/>
      <c r="F19" s="134"/>
      <c r="G19" s="134"/>
      <c r="H19" s="134"/>
      <c r="I19" s="134"/>
      <c r="J19" s="134"/>
      <c r="K19" s="135"/>
    </row>
    <row r="20" spans="1:11" x14ac:dyDescent="0.2">
      <c r="A20" s="108" t="s">
        <v>69</v>
      </c>
      <c r="B20" s="110"/>
      <c r="C20" s="17"/>
      <c r="D20" s="18"/>
      <c r="E20" s="18"/>
      <c r="F20" s="14"/>
      <c r="G20" s="14"/>
      <c r="H20" s="14"/>
      <c r="I20" s="14"/>
      <c r="J20" s="14"/>
      <c r="K20" s="15">
        <f>K18*(1+C19)</f>
        <v>0</v>
      </c>
    </row>
    <row r="21" spans="1:11" ht="15" x14ac:dyDescent="0.25">
      <c r="A21" s="108" t="s">
        <v>80</v>
      </c>
      <c r="B21" s="110"/>
      <c r="C21" s="133">
        <v>0</v>
      </c>
      <c r="D21" s="134"/>
      <c r="E21" s="134"/>
      <c r="F21" s="134"/>
      <c r="G21" s="134"/>
      <c r="H21" s="134"/>
      <c r="I21" s="134"/>
      <c r="J21" s="134"/>
      <c r="K21" s="135"/>
    </row>
    <row r="22" spans="1:11" x14ac:dyDescent="0.2">
      <c r="A22" s="108" t="s">
        <v>70</v>
      </c>
      <c r="B22" s="110"/>
      <c r="C22" s="17"/>
      <c r="D22" s="18"/>
      <c r="E22" s="18"/>
      <c r="F22" s="14"/>
      <c r="G22" s="14"/>
      <c r="H22" s="14"/>
      <c r="I22" s="14"/>
      <c r="J22" s="14"/>
      <c r="K22" s="15">
        <f>K20*(1+C21)</f>
        <v>0</v>
      </c>
    </row>
    <row r="23" spans="1:11" ht="15" x14ac:dyDescent="0.25">
      <c r="A23" s="108" t="s">
        <v>79</v>
      </c>
      <c r="B23" s="110"/>
      <c r="C23" s="133">
        <v>0</v>
      </c>
      <c r="D23" s="134"/>
      <c r="E23" s="134"/>
      <c r="F23" s="134"/>
      <c r="G23" s="134"/>
      <c r="H23" s="134"/>
      <c r="I23" s="134"/>
      <c r="J23" s="134"/>
      <c r="K23" s="135"/>
    </row>
    <row r="24" spans="1:11" x14ac:dyDescent="0.2">
      <c r="A24" s="108" t="s">
        <v>71</v>
      </c>
      <c r="B24" s="110"/>
      <c r="C24" s="13"/>
      <c r="D24" s="14"/>
      <c r="E24" s="14"/>
      <c r="F24" s="14"/>
      <c r="G24" s="14"/>
      <c r="H24" s="14"/>
      <c r="I24" s="14"/>
      <c r="J24" s="14"/>
      <c r="K24" s="15">
        <f>K22*(1+C23)</f>
        <v>0</v>
      </c>
    </row>
    <row r="25" spans="1:11" ht="15" x14ac:dyDescent="0.25">
      <c r="A25" s="20" t="s">
        <v>125</v>
      </c>
      <c r="B25" s="20"/>
      <c r="C25" s="14"/>
      <c r="D25" s="14"/>
      <c r="E25" s="14"/>
      <c r="F25" s="20"/>
      <c r="G25" s="20"/>
      <c r="H25" s="20"/>
      <c r="I25" s="20"/>
      <c r="J25" s="20"/>
      <c r="K25" s="21">
        <f>K16+K18+K20+K22+K24</f>
        <v>0</v>
      </c>
    </row>
    <row r="26" spans="1:11" ht="15" x14ac:dyDescent="0.2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 x14ac:dyDescent="0.2">
      <c r="A27" s="107" t="s">
        <v>0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1" ht="30" x14ac:dyDescent="0.25">
      <c r="A28" s="22" t="s">
        <v>54</v>
      </c>
      <c r="B28" s="23" t="s">
        <v>20</v>
      </c>
      <c r="C28" s="23" t="s">
        <v>39</v>
      </c>
      <c r="D28" s="24" t="s">
        <v>115</v>
      </c>
      <c r="E28" s="6" t="s">
        <v>49</v>
      </c>
    </row>
    <row r="29" spans="1:11" ht="28.5" x14ac:dyDescent="0.2">
      <c r="A29" s="25" t="s">
        <v>58</v>
      </c>
      <c r="B29" s="26">
        <v>5</v>
      </c>
      <c r="C29" s="26" t="s">
        <v>8</v>
      </c>
      <c r="D29" s="1"/>
      <c r="E29" s="15">
        <f>B29*D29*12</f>
        <v>0</v>
      </c>
    </row>
    <row r="30" spans="1:11" ht="28.5" x14ac:dyDescent="0.2">
      <c r="A30" s="25" t="s">
        <v>1</v>
      </c>
      <c r="B30" s="26">
        <v>3</v>
      </c>
      <c r="C30" s="27" t="s">
        <v>63</v>
      </c>
      <c r="D30" s="1"/>
      <c r="E30" s="15">
        <f t="shared" ref="E30:E38" si="0">B30*D30*12</f>
        <v>0</v>
      </c>
    </row>
    <row r="31" spans="1:11" x14ac:dyDescent="0.2">
      <c r="A31" s="25" t="s">
        <v>2</v>
      </c>
      <c r="B31" s="26">
        <v>3</v>
      </c>
      <c r="C31" s="26" t="s">
        <v>64</v>
      </c>
      <c r="D31" s="1"/>
      <c r="E31" s="15">
        <f t="shared" si="0"/>
        <v>0</v>
      </c>
    </row>
    <row r="32" spans="1:11" x14ac:dyDescent="0.2">
      <c r="A32" s="25" t="s">
        <v>47</v>
      </c>
      <c r="B32" s="26">
        <v>4</v>
      </c>
      <c r="C32" s="26" t="s">
        <v>48</v>
      </c>
      <c r="D32" s="1"/>
      <c r="E32" s="15">
        <f t="shared" si="0"/>
        <v>0</v>
      </c>
    </row>
    <row r="33" spans="1:8" x14ac:dyDescent="0.2">
      <c r="A33" s="25" t="s">
        <v>55</v>
      </c>
      <c r="B33" s="26">
        <v>5</v>
      </c>
      <c r="C33" s="26" t="s">
        <v>10</v>
      </c>
      <c r="D33" s="1"/>
      <c r="E33" s="15">
        <f>B33*D33</f>
        <v>0</v>
      </c>
    </row>
    <row r="34" spans="1:8" ht="28.5" x14ac:dyDescent="0.2">
      <c r="A34" s="25" t="s">
        <v>3</v>
      </c>
      <c r="B34" s="26">
        <v>3</v>
      </c>
      <c r="C34" s="27" t="s">
        <v>99</v>
      </c>
      <c r="D34" s="1"/>
      <c r="E34" s="15">
        <f t="shared" si="0"/>
        <v>0</v>
      </c>
    </row>
    <row r="35" spans="1:8" ht="28.5" x14ac:dyDescent="0.2">
      <c r="A35" s="25" t="s">
        <v>4</v>
      </c>
      <c r="B35" s="26">
        <v>3</v>
      </c>
      <c r="C35" s="27" t="s">
        <v>99</v>
      </c>
      <c r="D35" s="1"/>
      <c r="E35" s="15">
        <f t="shared" si="0"/>
        <v>0</v>
      </c>
    </row>
    <row r="36" spans="1:8" ht="28.5" x14ac:dyDescent="0.2">
      <c r="A36" s="28" t="s">
        <v>5</v>
      </c>
      <c r="B36" s="29">
        <v>5</v>
      </c>
      <c r="C36" s="27" t="s">
        <v>63</v>
      </c>
      <c r="D36" s="1"/>
      <c r="E36" s="15">
        <f t="shared" si="0"/>
        <v>0</v>
      </c>
    </row>
    <row r="37" spans="1:8" x14ac:dyDescent="0.2">
      <c r="A37" s="28" t="s">
        <v>6</v>
      </c>
      <c r="B37" s="29">
        <v>5</v>
      </c>
      <c r="C37" s="27" t="s">
        <v>64</v>
      </c>
      <c r="D37" s="1"/>
      <c r="E37" s="15">
        <f t="shared" si="0"/>
        <v>0</v>
      </c>
    </row>
    <row r="38" spans="1:8" x14ac:dyDescent="0.2">
      <c r="A38" s="28" t="s">
        <v>56</v>
      </c>
      <c r="B38" s="26">
        <v>5</v>
      </c>
      <c r="C38" s="26" t="s">
        <v>9</v>
      </c>
      <c r="D38" s="1"/>
      <c r="E38" s="15">
        <f t="shared" si="0"/>
        <v>0</v>
      </c>
    </row>
    <row r="39" spans="1:8" x14ac:dyDescent="0.2">
      <c r="A39" s="28" t="s">
        <v>98</v>
      </c>
      <c r="B39" s="26">
        <v>3</v>
      </c>
      <c r="C39" s="26" t="s">
        <v>10</v>
      </c>
      <c r="D39" s="1"/>
      <c r="E39" s="15">
        <f>B39*D39</f>
        <v>0</v>
      </c>
    </row>
    <row r="40" spans="1:8" ht="19.5" customHeight="1" x14ac:dyDescent="0.2">
      <c r="A40" s="28" t="s">
        <v>7</v>
      </c>
      <c r="B40" s="26">
        <v>3</v>
      </c>
      <c r="C40" s="27" t="s">
        <v>38</v>
      </c>
      <c r="D40" s="1"/>
      <c r="E40" s="15">
        <f>B40*D40*24</f>
        <v>0</v>
      </c>
    </row>
    <row r="41" spans="1:8" ht="28.5" x14ac:dyDescent="0.2">
      <c r="A41" s="28" t="s">
        <v>105</v>
      </c>
      <c r="B41" s="26">
        <v>177</v>
      </c>
      <c r="C41" s="30" t="s">
        <v>87</v>
      </c>
      <c r="D41" s="1"/>
      <c r="E41" s="15">
        <f>B41*D41*2</f>
        <v>0</v>
      </c>
    </row>
    <row r="42" spans="1:8" x14ac:dyDescent="0.2">
      <c r="A42" s="28" t="s">
        <v>106</v>
      </c>
      <c r="B42" s="26">
        <v>75</v>
      </c>
      <c r="C42" s="26" t="s">
        <v>27</v>
      </c>
      <c r="D42" s="1"/>
      <c r="E42" s="15">
        <f>B42*D42</f>
        <v>0</v>
      </c>
    </row>
    <row r="43" spans="1:8" x14ac:dyDescent="0.2">
      <c r="A43" s="108" t="s">
        <v>66</v>
      </c>
      <c r="B43" s="109"/>
      <c r="C43" s="110"/>
      <c r="D43" s="31"/>
      <c r="E43" s="32">
        <f>SUM(E29:E42)</f>
        <v>0</v>
      </c>
    </row>
    <row r="44" spans="1:8" ht="15" x14ac:dyDescent="0.25">
      <c r="A44" s="108" t="s">
        <v>82</v>
      </c>
      <c r="B44" s="109"/>
      <c r="C44" s="110"/>
      <c r="D44" s="121">
        <v>0</v>
      </c>
      <c r="E44" s="122"/>
    </row>
    <row r="45" spans="1:8" ht="15" x14ac:dyDescent="0.25">
      <c r="A45" s="126" t="s">
        <v>15</v>
      </c>
      <c r="B45" s="127"/>
      <c r="C45" s="128"/>
      <c r="D45" s="33"/>
      <c r="E45" s="34">
        <f>E43*(1+D44)</f>
        <v>0</v>
      </c>
      <c r="F45" s="35"/>
      <c r="G45" s="35"/>
      <c r="H45" s="35"/>
    </row>
    <row r="46" spans="1:8" ht="15" x14ac:dyDescent="0.25">
      <c r="A46" s="108" t="s">
        <v>85</v>
      </c>
      <c r="B46" s="109"/>
      <c r="C46" s="110"/>
      <c r="D46" s="129">
        <v>0</v>
      </c>
      <c r="E46" s="130"/>
      <c r="F46" s="35"/>
      <c r="G46" s="35"/>
      <c r="H46" s="35"/>
    </row>
    <row r="47" spans="1:8" ht="15" x14ac:dyDescent="0.25">
      <c r="A47" s="108" t="s">
        <v>16</v>
      </c>
      <c r="B47" s="109"/>
      <c r="C47" s="110"/>
      <c r="D47" s="33"/>
      <c r="E47" s="32">
        <f>E45*(1+D46)</f>
        <v>0</v>
      </c>
      <c r="F47" s="35"/>
      <c r="G47" s="35"/>
      <c r="H47" s="35"/>
    </row>
    <row r="48" spans="1:8" ht="15" x14ac:dyDescent="0.25">
      <c r="A48" s="108" t="s">
        <v>84</v>
      </c>
      <c r="B48" s="109"/>
      <c r="C48" s="110"/>
      <c r="D48" s="121">
        <v>0</v>
      </c>
      <c r="E48" s="122"/>
      <c r="F48" s="35"/>
      <c r="G48" s="35"/>
      <c r="H48" s="35"/>
    </row>
    <row r="49" spans="1:10" ht="15" x14ac:dyDescent="0.25">
      <c r="A49" s="108" t="s">
        <v>17</v>
      </c>
      <c r="B49" s="109"/>
      <c r="C49" s="110"/>
      <c r="D49" s="33"/>
      <c r="E49" s="32">
        <f>E47*(1+D48)</f>
        <v>0</v>
      </c>
      <c r="F49" s="35"/>
      <c r="G49" s="35"/>
      <c r="H49" s="35"/>
    </row>
    <row r="50" spans="1:10" ht="15" x14ac:dyDescent="0.25">
      <c r="A50" s="108" t="s">
        <v>83</v>
      </c>
      <c r="B50" s="109"/>
      <c r="C50" s="110"/>
      <c r="D50" s="121">
        <v>0</v>
      </c>
      <c r="E50" s="122"/>
      <c r="F50" s="35"/>
      <c r="G50" s="35"/>
      <c r="H50" s="35"/>
    </row>
    <row r="51" spans="1:10" x14ac:dyDescent="0.2">
      <c r="A51" s="108" t="s">
        <v>18</v>
      </c>
      <c r="B51" s="109"/>
      <c r="C51" s="110"/>
      <c r="D51" s="31"/>
      <c r="E51" s="34">
        <f>E49*(1+D50)</f>
        <v>0</v>
      </c>
      <c r="F51" s="35"/>
      <c r="G51" s="35"/>
      <c r="H51" s="35"/>
    </row>
    <row r="52" spans="1:10" ht="15" x14ac:dyDescent="0.25">
      <c r="A52" s="20" t="s">
        <v>126</v>
      </c>
      <c r="B52" s="20"/>
      <c r="C52" s="20"/>
      <c r="D52" s="36"/>
      <c r="E52" s="37">
        <f>E43+E45+E47+E49+E51</f>
        <v>0</v>
      </c>
      <c r="F52" s="38"/>
      <c r="G52" s="38"/>
      <c r="H52" s="38"/>
      <c r="I52" s="39"/>
    </row>
    <row r="53" spans="1:10" ht="15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</row>
    <row r="54" spans="1:10" x14ac:dyDescent="0.2">
      <c r="A54" s="107" t="s">
        <v>28</v>
      </c>
      <c r="B54" s="107"/>
      <c r="C54" s="107"/>
      <c r="D54" s="107"/>
      <c r="E54" s="107"/>
      <c r="F54" s="107"/>
      <c r="G54" s="40"/>
      <c r="H54" s="40"/>
    </row>
    <row r="55" spans="1:10" ht="30" x14ac:dyDescent="0.25">
      <c r="A55" s="41" t="s">
        <v>19</v>
      </c>
      <c r="B55" s="41" t="s">
        <v>20</v>
      </c>
      <c r="C55" s="42" t="s">
        <v>39</v>
      </c>
      <c r="D55" s="43" t="s">
        <v>114</v>
      </c>
      <c r="E55" s="42" t="s">
        <v>59</v>
      </c>
    </row>
    <row r="56" spans="1:10" ht="28.5" x14ac:dyDescent="0.2">
      <c r="A56" s="44" t="s">
        <v>116</v>
      </c>
      <c r="B56" s="26">
        <v>1</v>
      </c>
      <c r="C56" s="26" t="s">
        <v>37</v>
      </c>
      <c r="D56" s="3"/>
      <c r="E56" s="45">
        <f>D56*B56</f>
        <v>0</v>
      </c>
    </row>
    <row r="57" spans="1:10" x14ac:dyDescent="0.2">
      <c r="A57" s="44" t="s">
        <v>21</v>
      </c>
      <c r="B57" s="26">
        <v>1</v>
      </c>
      <c r="C57" s="26" t="s">
        <v>40</v>
      </c>
      <c r="D57" s="3"/>
      <c r="E57" s="45">
        <f t="shared" ref="E57:E58" si="1">D57*B57*4</f>
        <v>0</v>
      </c>
    </row>
    <row r="58" spans="1:10" x14ac:dyDescent="0.2">
      <c r="A58" s="44" t="s">
        <v>22</v>
      </c>
      <c r="B58" s="26">
        <v>1</v>
      </c>
      <c r="C58" s="26" t="s">
        <v>40</v>
      </c>
      <c r="D58" s="3"/>
      <c r="E58" s="45">
        <f t="shared" si="1"/>
        <v>0</v>
      </c>
    </row>
    <row r="59" spans="1:10" x14ac:dyDescent="0.2">
      <c r="A59" s="46" t="s">
        <v>23</v>
      </c>
      <c r="B59" s="26">
        <v>1</v>
      </c>
      <c r="C59" s="26" t="s">
        <v>60</v>
      </c>
      <c r="D59" s="3"/>
      <c r="E59" s="45">
        <f>D59*B59</f>
        <v>0</v>
      </c>
    </row>
    <row r="60" spans="1:10" x14ac:dyDescent="0.2">
      <c r="A60" s="46" t="s">
        <v>25</v>
      </c>
      <c r="B60" s="26">
        <v>1</v>
      </c>
      <c r="C60" s="26" t="s">
        <v>37</v>
      </c>
      <c r="D60" s="3"/>
      <c r="E60" s="45">
        <f>D60*B60</f>
        <v>0</v>
      </c>
    </row>
    <row r="61" spans="1:10" x14ac:dyDescent="0.2">
      <c r="A61" s="46" t="s">
        <v>95</v>
      </c>
      <c r="B61" s="26">
        <v>1</v>
      </c>
      <c r="C61" s="26" t="s">
        <v>37</v>
      </c>
      <c r="D61" s="3"/>
      <c r="E61" s="45">
        <f t="shared" ref="E61:E63" si="2">D61*B61</f>
        <v>0</v>
      </c>
    </row>
    <row r="62" spans="1:10" x14ac:dyDescent="0.2">
      <c r="A62" s="46" t="s">
        <v>44</v>
      </c>
      <c r="B62" s="26">
        <v>1</v>
      </c>
      <c r="C62" s="26" t="s">
        <v>37</v>
      </c>
      <c r="D62" s="3"/>
      <c r="E62" s="45">
        <f t="shared" si="2"/>
        <v>0</v>
      </c>
    </row>
    <row r="63" spans="1:10" x14ac:dyDescent="0.2">
      <c r="A63" s="46" t="s">
        <v>24</v>
      </c>
      <c r="B63" s="26">
        <v>2</v>
      </c>
      <c r="C63" s="26" t="s">
        <v>37</v>
      </c>
      <c r="D63" s="3"/>
      <c r="E63" s="45">
        <f t="shared" si="2"/>
        <v>0</v>
      </c>
    </row>
    <row r="64" spans="1:10" x14ac:dyDescent="0.2">
      <c r="A64" s="46" t="s">
        <v>90</v>
      </c>
      <c r="B64" s="26">
        <v>1</v>
      </c>
      <c r="C64" s="26" t="s">
        <v>40</v>
      </c>
      <c r="D64" s="3"/>
      <c r="E64" s="45">
        <f>D64*B64*4</f>
        <v>0</v>
      </c>
    </row>
    <row r="65" spans="1:5" x14ac:dyDescent="0.2">
      <c r="A65" s="46" t="s">
        <v>89</v>
      </c>
      <c r="B65" s="26">
        <v>1</v>
      </c>
      <c r="C65" s="26" t="s">
        <v>46</v>
      </c>
      <c r="D65" s="3"/>
      <c r="E65" s="45">
        <f>D65*B65*2</f>
        <v>0</v>
      </c>
    </row>
    <row r="66" spans="1:5" x14ac:dyDescent="0.2">
      <c r="A66" s="46" t="s">
        <v>88</v>
      </c>
      <c r="B66" s="26">
        <v>1</v>
      </c>
      <c r="C66" s="26" t="s">
        <v>46</v>
      </c>
      <c r="D66" s="3"/>
      <c r="E66" s="45">
        <f>D66*B66*2</f>
        <v>0</v>
      </c>
    </row>
    <row r="67" spans="1:5" x14ac:dyDescent="0.2">
      <c r="A67" s="46" t="s">
        <v>43</v>
      </c>
      <c r="B67" s="26">
        <v>1</v>
      </c>
      <c r="C67" s="26" t="s">
        <v>40</v>
      </c>
      <c r="D67" s="3"/>
      <c r="E67" s="45">
        <f>D67*B67*4</f>
        <v>0</v>
      </c>
    </row>
    <row r="68" spans="1:5" x14ac:dyDescent="0.2">
      <c r="A68" s="46" t="s">
        <v>96</v>
      </c>
      <c r="B68" s="26">
        <v>1</v>
      </c>
      <c r="C68" s="26" t="s">
        <v>40</v>
      </c>
      <c r="D68" s="3"/>
      <c r="E68" s="45">
        <f>D68*B68*4</f>
        <v>0</v>
      </c>
    </row>
    <row r="69" spans="1:5" x14ac:dyDescent="0.2">
      <c r="A69" s="46" t="s">
        <v>91</v>
      </c>
      <c r="B69" s="26">
        <v>1</v>
      </c>
      <c r="C69" s="26" t="s">
        <v>40</v>
      </c>
      <c r="D69" s="3"/>
      <c r="E69" s="45">
        <f>D69*B69*4</f>
        <v>0</v>
      </c>
    </row>
    <row r="70" spans="1:5" x14ac:dyDescent="0.2">
      <c r="A70" s="46" t="s">
        <v>31</v>
      </c>
      <c r="B70" s="26">
        <v>1</v>
      </c>
      <c r="C70" s="26" t="s">
        <v>26</v>
      </c>
      <c r="D70" s="3"/>
      <c r="E70" s="45">
        <f>D70*B70*2</f>
        <v>0</v>
      </c>
    </row>
    <row r="71" spans="1:5" x14ac:dyDescent="0.2">
      <c r="A71" s="46" t="s">
        <v>53</v>
      </c>
      <c r="B71" s="26">
        <v>1</v>
      </c>
      <c r="C71" s="26" t="s">
        <v>26</v>
      </c>
      <c r="D71" s="3"/>
      <c r="E71" s="45">
        <f>D71*B71*2</f>
        <v>0</v>
      </c>
    </row>
    <row r="72" spans="1:5" x14ac:dyDescent="0.2">
      <c r="A72" s="46" t="s">
        <v>33</v>
      </c>
      <c r="B72" s="29">
        <v>1</v>
      </c>
      <c r="C72" s="26" t="s">
        <v>40</v>
      </c>
      <c r="D72" s="3"/>
      <c r="E72" s="45">
        <f>D72*B72*4</f>
        <v>0</v>
      </c>
    </row>
    <row r="73" spans="1:5" x14ac:dyDescent="0.2">
      <c r="A73" s="46" t="s">
        <v>57</v>
      </c>
      <c r="B73" s="29">
        <v>1</v>
      </c>
      <c r="C73" s="26" t="s">
        <v>60</v>
      </c>
      <c r="D73" s="3"/>
      <c r="E73" s="45">
        <f>D73*B73</f>
        <v>0</v>
      </c>
    </row>
    <row r="74" spans="1:5" x14ac:dyDescent="0.2">
      <c r="A74" s="46" t="s">
        <v>32</v>
      </c>
      <c r="B74" s="26">
        <v>1</v>
      </c>
      <c r="C74" s="26" t="s">
        <v>40</v>
      </c>
      <c r="D74" s="3"/>
      <c r="E74" s="45">
        <f>D74*B74*4</f>
        <v>0</v>
      </c>
    </row>
    <row r="75" spans="1:5" x14ac:dyDescent="0.2">
      <c r="A75" s="46" t="s">
        <v>51</v>
      </c>
      <c r="B75" s="26">
        <v>1</v>
      </c>
      <c r="C75" s="26" t="s">
        <v>8</v>
      </c>
      <c r="D75" s="3"/>
      <c r="E75" s="45">
        <f>D75*B75*12</f>
        <v>0</v>
      </c>
    </row>
    <row r="76" spans="1:5" x14ac:dyDescent="0.2">
      <c r="A76" s="46" t="s">
        <v>50</v>
      </c>
      <c r="B76" s="26">
        <v>1</v>
      </c>
      <c r="C76" s="26" t="s">
        <v>8</v>
      </c>
      <c r="D76" s="3"/>
      <c r="E76" s="45">
        <f t="shared" ref="E76:E79" si="3">D76*B76*12</f>
        <v>0</v>
      </c>
    </row>
    <row r="77" spans="1:5" x14ac:dyDescent="0.2">
      <c r="A77" s="46" t="s">
        <v>29</v>
      </c>
      <c r="B77" s="26">
        <v>1</v>
      </c>
      <c r="C77" s="26" t="s">
        <v>8</v>
      </c>
      <c r="D77" s="3"/>
      <c r="E77" s="45">
        <f t="shared" si="3"/>
        <v>0</v>
      </c>
    </row>
    <row r="78" spans="1:5" x14ac:dyDescent="0.2">
      <c r="A78" s="46" t="s">
        <v>30</v>
      </c>
      <c r="B78" s="26">
        <v>1</v>
      </c>
      <c r="C78" s="26" t="s">
        <v>40</v>
      </c>
      <c r="D78" s="3"/>
      <c r="E78" s="45">
        <f>D78*B78*4</f>
        <v>0</v>
      </c>
    </row>
    <row r="79" spans="1:5" x14ac:dyDescent="0.2">
      <c r="A79" s="46" t="s">
        <v>52</v>
      </c>
      <c r="B79" s="26">
        <v>1</v>
      </c>
      <c r="C79" s="26" t="s">
        <v>8</v>
      </c>
      <c r="D79" s="3"/>
      <c r="E79" s="45">
        <f t="shared" si="3"/>
        <v>0</v>
      </c>
    </row>
    <row r="80" spans="1:5" x14ac:dyDescent="0.2">
      <c r="A80" s="46" t="s">
        <v>41</v>
      </c>
      <c r="B80" s="26">
        <v>1</v>
      </c>
      <c r="C80" s="26" t="s">
        <v>40</v>
      </c>
      <c r="D80" s="3"/>
      <c r="E80" s="45">
        <f>D80*B80*4</f>
        <v>0</v>
      </c>
    </row>
    <row r="81" spans="1:11" x14ac:dyDescent="0.2">
      <c r="A81" s="46" t="s">
        <v>92</v>
      </c>
      <c r="B81" s="26">
        <v>1</v>
      </c>
      <c r="C81" s="26" t="s">
        <v>40</v>
      </c>
      <c r="D81" s="3"/>
      <c r="E81" s="45">
        <f>D81*B81*4</f>
        <v>0</v>
      </c>
    </row>
    <row r="82" spans="1:11" x14ac:dyDescent="0.2">
      <c r="A82" s="46" t="s">
        <v>93</v>
      </c>
      <c r="B82" s="26">
        <v>1</v>
      </c>
      <c r="C82" s="26" t="s">
        <v>40</v>
      </c>
      <c r="D82" s="3"/>
      <c r="E82" s="45">
        <f>D82*B82*4</f>
        <v>0</v>
      </c>
    </row>
    <row r="83" spans="1:11" x14ac:dyDescent="0.2">
      <c r="A83" s="46" t="s">
        <v>42</v>
      </c>
      <c r="B83" s="26">
        <v>1</v>
      </c>
      <c r="C83" s="26" t="s">
        <v>46</v>
      </c>
      <c r="D83" s="3"/>
      <c r="E83" s="45">
        <f>D83*B83*2</f>
        <v>0</v>
      </c>
    </row>
    <row r="84" spans="1:11" x14ac:dyDescent="0.2">
      <c r="A84" s="46" t="s">
        <v>94</v>
      </c>
      <c r="B84" s="26">
        <v>1</v>
      </c>
      <c r="C84" s="26" t="s">
        <v>37</v>
      </c>
      <c r="D84" s="3"/>
      <c r="E84" s="45">
        <f>D84*B84</f>
        <v>0</v>
      </c>
    </row>
    <row r="85" spans="1:11" ht="15" x14ac:dyDescent="0.25">
      <c r="A85" s="113" t="s">
        <v>74</v>
      </c>
      <c r="B85" s="109"/>
      <c r="C85" s="110"/>
      <c r="D85" s="47"/>
      <c r="E85" s="48">
        <f>SUM(E56:E84)</f>
        <v>0</v>
      </c>
      <c r="F85" s="35"/>
      <c r="G85" s="35"/>
      <c r="H85" s="35"/>
      <c r="I85" s="35"/>
      <c r="J85" s="49"/>
      <c r="K85" s="50"/>
    </row>
    <row r="86" spans="1:11" ht="15" x14ac:dyDescent="0.25">
      <c r="A86" s="108" t="s">
        <v>82</v>
      </c>
      <c r="B86" s="109"/>
      <c r="C86" s="110"/>
      <c r="D86" s="123">
        <v>0</v>
      </c>
      <c r="E86" s="124"/>
      <c r="F86" s="35"/>
      <c r="G86" s="35"/>
      <c r="H86" s="35"/>
      <c r="I86" s="35"/>
      <c r="J86" s="49"/>
      <c r="K86" s="50"/>
    </row>
    <row r="87" spans="1:11" ht="15" x14ac:dyDescent="0.25">
      <c r="A87" s="113" t="s">
        <v>36</v>
      </c>
      <c r="B87" s="109"/>
      <c r="C87" s="110"/>
      <c r="D87" s="14"/>
      <c r="E87" s="34">
        <f>E85*(1+D86)</f>
        <v>0</v>
      </c>
      <c r="F87" s="35"/>
      <c r="G87" s="35"/>
      <c r="H87" s="35"/>
      <c r="I87" s="35"/>
      <c r="J87" s="49"/>
      <c r="K87" s="38"/>
    </row>
    <row r="88" spans="1:11" ht="15" x14ac:dyDescent="0.25">
      <c r="A88" s="108" t="s">
        <v>85</v>
      </c>
      <c r="B88" s="109"/>
      <c r="C88" s="110"/>
      <c r="D88" s="123">
        <v>0</v>
      </c>
      <c r="E88" s="124"/>
      <c r="F88" s="35"/>
      <c r="G88" s="35"/>
      <c r="H88" s="35"/>
      <c r="I88" s="35"/>
      <c r="J88" s="49"/>
      <c r="K88" s="38"/>
    </row>
    <row r="89" spans="1:11" ht="15" x14ac:dyDescent="0.25">
      <c r="A89" s="113" t="s">
        <v>75</v>
      </c>
      <c r="B89" s="109"/>
      <c r="C89" s="110"/>
      <c r="D89" s="14"/>
      <c r="E89" s="34">
        <f>E87*(1+D88)</f>
        <v>0</v>
      </c>
      <c r="F89" s="35"/>
      <c r="G89" s="35"/>
      <c r="H89" s="35"/>
      <c r="I89" s="35"/>
      <c r="J89" s="49"/>
      <c r="K89" s="38"/>
    </row>
    <row r="90" spans="1:11" ht="15" x14ac:dyDescent="0.25">
      <c r="A90" s="108" t="s">
        <v>84</v>
      </c>
      <c r="B90" s="109"/>
      <c r="C90" s="110"/>
      <c r="D90" s="111">
        <v>0</v>
      </c>
      <c r="E90" s="112"/>
      <c r="F90" s="35"/>
      <c r="G90" s="35"/>
      <c r="H90" s="35"/>
      <c r="I90" s="35"/>
      <c r="J90" s="49"/>
      <c r="K90" s="38"/>
    </row>
    <row r="91" spans="1:11" ht="15" x14ac:dyDescent="0.25">
      <c r="A91" s="113" t="s">
        <v>76</v>
      </c>
      <c r="B91" s="109"/>
      <c r="C91" s="110"/>
      <c r="D91" s="14"/>
      <c r="E91" s="48">
        <f>E89*(1+D90)</f>
        <v>0</v>
      </c>
      <c r="F91" s="35"/>
      <c r="G91" s="35"/>
      <c r="H91" s="35"/>
      <c r="I91" s="35"/>
      <c r="J91" s="49"/>
      <c r="K91" s="38"/>
    </row>
    <row r="92" spans="1:11" ht="15" x14ac:dyDescent="0.25">
      <c r="A92" s="108" t="s">
        <v>83</v>
      </c>
      <c r="B92" s="109"/>
      <c r="C92" s="110"/>
      <c r="D92" s="111">
        <v>0</v>
      </c>
      <c r="E92" s="112"/>
      <c r="F92" s="35"/>
      <c r="G92" s="35"/>
      <c r="H92" s="35"/>
      <c r="I92" s="35"/>
      <c r="J92" s="49"/>
      <c r="K92" s="38"/>
    </row>
    <row r="93" spans="1:11" ht="15.75" thickBot="1" x14ac:dyDescent="0.3">
      <c r="A93" s="114" t="s">
        <v>77</v>
      </c>
      <c r="B93" s="115"/>
      <c r="C93" s="116"/>
      <c r="D93" s="51"/>
      <c r="E93" s="52">
        <f>E91*(1+D92)</f>
        <v>0</v>
      </c>
      <c r="F93" s="35"/>
      <c r="G93" s="35"/>
      <c r="H93" s="35"/>
      <c r="I93" s="35"/>
      <c r="J93" s="49"/>
      <c r="K93" s="38"/>
    </row>
    <row r="94" spans="1:11" ht="27.75" customHeight="1" thickBot="1" x14ac:dyDescent="0.3">
      <c r="A94" s="117" t="s">
        <v>119</v>
      </c>
      <c r="B94" s="118"/>
      <c r="C94" s="118"/>
      <c r="D94" s="119"/>
      <c r="E94" s="53">
        <f>E85+E87+E89+E91+E93</f>
        <v>0</v>
      </c>
      <c r="F94" s="54"/>
      <c r="G94" s="54"/>
      <c r="H94" s="54"/>
      <c r="I94" s="54"/>
      <c r="J94" s="55"/>
      <c r="K94" s="56"/>
    </row>
    <row r="95" spans="1:11" ht="15" x14ac:dyDescent="0.25">
      <c r="A95" s="120"/>
      <c r="B95" s="120"/>
      <c r="C95" s="120"/>
      <c r="D95" s="120"/>
      <c r="E95" s="120"/>
      <c r="F95" s="120"/>
      <c r="G95" s="57"/>
      <c r="H95" s="57"/>
    </row>
    <row r="96" spans="1:11" x14ac:dyDescent="0.2">
      <c r="A96" s="107" t="s">
        <v>140</v>
      </c>
      <c r="B96" s="107"/>
      <c r="C96" s="107"/>
      <c r="D96" s="107"/>
      <c r="E96" s="107"/>
      <c r="F96" s="107"/>
      <c r="G96" s="40"/>
      <c r="H96" s="40"/>
    </row>
    <row r="97" spans="1:7" x14ac:dyDescent="0.2">
      <c r="A97" s="85" t="s">
        <v>34</v>
      </c>
      <c r="B97" s="86"/>
      <c r="C97" s="86"/>
      <c r="D97" s="86"/>
      <c r="E97" s="60" t="s">
        <v>35</v>
      </c>
      <c r="F97" s="61"/>
    </row>
    <row r="98" spans="1:7" x14ac:dyDescent="0.2">
      <c r="A98" s="109" t="s">
        <v>127</v>
      </c>
      <c r="B98" s="109"/>
      <c r="C98" s="109"/>
      <c r="D98" s="110"/>
      <c r="E98" s="62">
        <f>K25</f>
        <v>0</v>
      </c>
      <c r="F98" s="61"/>
    </row>
    <row r="99" spans="1:7" x14ac:dyDescent="0.2">
      <c r="A99" s="108" t="s">
        <v>128</v>
      </c>
      <c r="B99" s="109"/>
      <c r="C99" s="109"/>
      <c r="D99" s="110"/>
      <c r="E99" s="62">
        <f>E52</f>
        <v>0</v>
      </c>
      <c r="F99" s="61"/>
    </row>
    <row r="100" spans="1:7" x14ac:dyDescent="0.2">
      <c r="A100" s="108" t="s">
        <v>129</v>
      </c>
      <c r="B100" s="109"/>
      <c r="C100" s="109"/>
      <c r="D100" s="110"/>
      <c r="E100" s="62">
        <f>E94</f>
        <v>0</v>
      </c>
      <c r="F100" s="61"/>
    </row>
    <row r="101" spans="1:7" x14ac:dyDescent="0.2">
      <c r="A101" s="142"/>
      <c r="B101" s="115"/>
      <c r="C101" s="115"/>
      <c r="D101" s="116"/>
      <c r="E101" s="11"/>
      <c r="F101" s="61"/>
    </row>
    <row r="102" spans="1:7" ht="15.75" customHeight="1" thickBot="1" x14ac:dyDescent="0.3">
      <c r="A102" s="143" t="s">
        <v>130</v>
      </c>
      <c r="B102" s="144"/>
      <c r="C102" s="144"/>
      <c r="D102" s="145"/>
      <c r="E102" s="63">
        <f>SUM(E98:E101)</f>
        <v>0</v>
      </c>
      <c r="F102" s="61"/>
    </row>
    <row r="103" spans="1:7" ht="15.75" customHeight="1" x14ac:dyDescent="0.25">
      <c r="A103" s="49"/>
      <c r="B103" s="49"/>
      <c r="C103" s="49"/>
      <c r="D103" s="49"/>
      <c r="E103" s="65"/>
      <c r="F103" s="61"/>
    </row>
    <row r="104" spans="1:7" ht="15.75" customHeight="1" x14ac:dyDescent="0.25">
      <c r="A104" s="49"/>
      <c r="B104" s="49"/>
      <c r="C104" s="49"/>
      <c r="D104" s="49"/>
      <c r="E104" s="65"/>
      <c r="F104" s="61"/>
    </row>
    <row r="105" spans="1:7" ht="15.75" customHeight="1" x14ac:dyDescent="0.25">
      <c r="A105" s="49"/>
      <c r="B105" s="49"/>
      <c r="C105" s="49"/>
      <c r="D105" s="49"/>
      <c r="E105" s="65"/>
      <c r="F105" s="61"/>
    </row>
    <row r="106" spans="1:7" ht="56.25" customHeight="1" x14ac:dyDescent="0.25">
      <c r="A106" s="95" t="s">
        <v>155</v>
      </c>
      <c r="B106" s="96"/>
      <c r="C106" s="96"/>
      <c r="D106" s="96"/>
      <c r="E106" s="96"/>
      <c r="F106" s="66"/>
      <c r="G106" s="66"/>
    </row>
    <row r="107" spans="1:7" ht="15" thickBot="1" x14ac:dyDescent="0.25"/>
    <row r="108" spans="1:7" x14ac:dyDescent="0.2">
      <c r="A108" s="131"/>
      <c r="C108" s="131"/>
    </row>
    <row r="109" spans="1:7" ht="15" thickBot="1" x14ac:dyDescent="0.25">
      <c r="A109" s="132"/>
      <c r="C109" s="132"/>
    </row>
    <row r="110" spans="1:7" x14ac:dyDescent="0.2">
      <c r="A110" s="5" t="s">
        <v>111</v>
      </c>
      <c r="C110" s="5" t="s">
        <v>112</v>
      </c>
    </row>
  </sheetData>
  <sheetProtection algorithmName="SHA-512" hashValue="SKpUPiN7QiI7kB+JlkooO7My4TDP0ZW/h666087Fhj32MF+f9PlHPW8RBr6+eo76JOHZMCFZi4YRDFkaWcuIlQ==" saltValue="yYhVv8HRnQxXm/2JZWnleQ==" spinCount="100000" sheet="1" objects="1" scenarios="1"/>
  <mergeCells count="58">
    <mergeCell ref="A108:A109"/>
    <mergeCell ref="C108:C109"/>
    <mergeCell ref="A19:B19"/>
    <mergeCell ref="C19:K19"/>
    <mergeCell ref="E14:J14"/>
    <mergeCell ref="A16:B16"/>
    <mergeCell ref="A17:B17"/>
    <mergeCell ref="C17:K17"/>
    <mergeCell ref="A18:B18"/>
    <mergeCell ref="A20:B20"/>
    <mergeCell ref="A21:B21"/>
    <mergeCell ref="C21:K21"/>
    <mergeCell ref="A22:B22"/>
    <mergeCell ref="A23:B23"/>
    <mergeCell ref="C23:K23"/>
    <mergeCell ref="A24:B24"/>
    <mergeCell ref="A26:K26"/>
    <mergeCell ref="A27:K27"/>
    <mergeCell ref="A43:C43"/>
    <mergeCell ref="A88:C88"/>
    <mergeCell ref="D88:E88"/>
    <mergeCell ref="A44:C44"/>
    <mergeCell ref="D44:E44"/>
    <mergeCell ref="A45:C45"/>
    <mergeCell ref="A46:C46"/>
    <mergeCell ref="D46:E46"/>
    <mergeCell ref="A93:C93"/>
    <mergeCell ref="A94:D94"/>
    <mergeCell ref="A95:F95"/>
    <mergeCell ref="A47:C47"/>
    <mergeCell ref="A48:C48"/>
    <mergeCell ref="D48:E48"/>
    <mergeCell ref="A89:C89"/>
    <mergeCell ref="A49:C49"/>
    <mergeCell ref="A50:C50"/>
    <mergeCell ref="D50:E50"/>
    <mergeCell ref="A51:C51"/>
    <mergeCell ref="A54:F54"/>
    <mergeCell ref="A85:C85"/>
    <mergeCell ref="A86:C86"/>
    <mergeCell ref="D86:E86"/>
    <mergeCell ref="A87:C87"/>
    <mergeCell ref="A13:K13"/>
    <mergeCell ref="A10:B10"/>
    <mergeCell ref="A11:B11"/>
    <mergeCell ref="A12:B12"/>
    <mergeCell ref="A106:E106"/>
    <mergeCell ref="A98:D98"/>
    <mergeCell ref="A99:D99"/>
    <mergeCell ref="A100:D100"/>
    <mergeCell ref="A101:D101"/>
    <mergeCell ref="A102:D102"/>
    <mergeCell ref="A96:F96"/>
    <mergeCell ref="A90:C90"/>
    <mergeCell ref="D90:E90"/>
    <mergeCell ref="A91:C91"/>
    <mergeCell ref="A92:C92"/>
    <mergeCell ref="D92:E92"/>
  </mergeCells>
  <pageMargins left="0.7" right="0.7" top="0.75" bottom="0.75" header="0.3" footer="0.3"/>
  <pageSetup paperSize="8" scale="85" orientation="landscape" r:id="rId1"/>
  <rowBreaks count="2" manualBreakCount="2">
    <brk id="53" max="16383" man="1"/>
    <brk id="9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topLeftCell="A4" workbookViewId="0">
      <selection activeCell="A7" sqref="A7:B7"/>
    </sheetView>
  </sheetViews>
  <sheetFormatPr defaultColWidth="9.140625" defaultRowHeight="14.25" x14ac:dyDescent="0.2"/>
  <cols>
    <col min="1" max="1" width="62" style="5" customWidth="1"/>
    <col min="2" max="2" width="73.140625" style="5" customWidth="1"/>
    <col min="3" max="16384" width="9.140625" style="5"/>
  </cols>
  <sheetData>
    <row r="1" spans="1:5" ht="23.25" x14ac:dyDescent="0.35">
      <c r="A1" s="67"/>
      <c r="B1" s="67"/>
      <c r="C1" s="67"/>
      <c r="D1" s="67"/>
    </row>
    <row r="2" spans="1:5" ht="23.25" x14ac:dyDescent="0.35">
      <c r="A2" s="67"/>
      <c r="B2" s="67"/>
      <c r="C2" s="67"/>
      <c r="D2" s="67"/>
    </row>
    <row r="3" spans="1:5" ht="23.25" x14ac:dyDescent="0.35">
      <c r="A3" s="67"/>
      <c r="B3" s="67"/>
      <c r="C3" s="67"/>
      <c r="D3" s="67"/>
    </row>
    <row r="4" spans="1:5" ht="23.25" x14ac:dyDescent="0.35">
      <c r="C4" s="67"/>
      <c r="D4" s="67"/>
    </row>
    <row r="5" spans="1:5" ht="23.25" x14ac:dyDescent="0.35">
      <c r="A5" s="146" t="s">
        <v>142</v>
      </c>
      <c r="B5" s="146"/>
      <c r="C5" s="67"/>
      <c r="D5" s="67"/>
    </row>
    <row r="6" spans="1:5" ht="23.25" x14ac:dyDescent="0.35">
      <c r="A6" s="147" t="s">
        <v>143</v>
      </c>
      <c r="B6" s="147"/>
      <c r="C6" s="67"/>
      <c r="D6" s="67"/>
    </row>
    <row r="7" spans="1:5" ht="23.25" x14ac:dyDescent="0.35">
      <c r="A7" s="147" t="s">
        <v>157</v>
      </c>
      <c r="B7" s="147"/>
      <c r="C7" s="67"/>
      <c r="D7" s="67"/>
    </row>
    <row r="8" spans="1:5" ht="15.75" thickBot="1" x14ac:dyDescent="0.3">
      <c r="A8" s="148" t="s">
        <v>147</v>
      </c>
      <c r="B8" s="149"/>
      <c r="C8" s="149"/>
      <c r="D8" s="149"/>
      <c r="E8" s="149"/>
    </row>
    <row r="9" spans="1:5" ht="15.75" thickBot="1" x14ac:dyDescent="0.3">
      <c r="A9" s="152" t="s">
        <v>11</v>
      </c>
      <c r="B9" s="153"/>
    </row>
    <row r="10" spans="1:5" ht="15" x14ac:dyDescent="0.25">
      <c r="A10" s="41" t="s">
        <v>12</v>
      </c>
      <c r="B10" s="41" t="s">
        <v>13</v>
      </c>
    </row>
    <row r="11" spans="1:5" x14ac:dyDescent="0.2">
      <c r="A11" s="46" t="s">
        <v>148</v>
      </c>
      <c r="B11" s="87">
        <f>'Bisho 3.1.1'!E99</f>
        <v>0</v>
      </c>
    </row>
    <row r="12" spans="1:5" x14ac:dyDescent="0.2">
      <c r="A12" s="46" t="s">
        <v>149</v>
      </c>
      <c r="B12" s="87">
        <f>'Gqeberha 3.1.2'!E102</f>
        <v>0</v>
      </c>
    </row>
    <row r="13" spans="1:5" ht="15" thickBot="1" x14ac:dyDescent="0.25">
      <c r="A13" s="46" t="s">
        <v>150</v>
      </c>
      <c r="B13" s="87">
        <f>'Umtata 3.1.3'!E102</f>
        <v>0</v>
      </c>
    </row>
    <row r="14" spans="1:5" x14ac:dyDescent="0.2">
      <c r="A14" s="88" t="s">
        <v>109</v>
      </c>
      <c r="B14" s="89">
        <f>SUM(B11:B13)</f>
        <v>0</v>
      </c>
    </row>
    <row r="15" spans="1:5" x14ac:dyDescent="0.2">
      <c r="A15" s="90" t="s">
        <v>110</v>
      </c>
      <c r="B15" s="91">
        <f>B14*15%</f>
        <v>0</v>
      </c>
    </row>
    <row r="16" spans="1:5" ht="15" thickBot="1" x14ac:dyDescent="0.25">
      <c r="A16" s="92" t="s">
        <v>139</v>
      </c>
      <c r="B16" s="93">
        <f>SUM(B14:B15)</f>
        <v>0</v>
      </c>
    </row>
    <row r="18" spans="1:7" ht="15" customHeight="1" x14ac:dyDescent="0.2">
      <c r="A18" s="120" t="s">
        <v>151</v>
      </c>
      <c r="B18" s="120"/>
    </row>
    <row r="19" spans="1:7" x14ac:dyDescent="0.2">
      <c r="A19" s="120"/>
      <c r="B19" s="120"/>
    </row>
    <row r="20" spans="1:7" ht="6" customHeight="1" x14ac:dyDescent="0.2">
      <c r="A20" s="120"/>
      <c r="B20" s="120"/>
    </row>
    <row r="21" spans="1:7" hidden="1" x14ac:dyDescent="0.2">
      <c r="A21" s="120"/>
      <c r="B21" s="120"/>
    </row>
    <row r="24" spans="1:7" ht="30.75" customHeight="1" x14ac:dyDescent="0.25">
      <c r="A24" s="150" t="s">
        <v>152</v>
      </c>
      <c r="B24" s="151"/>
      <c r="C24" s="66"/>
      <c r="D24" s="66"/>
      <c r="E24" s="66"/>
      <c r="F24" s="66"/>
      <c r="G24" s="66"/>
    </row>
    <row r="26" spans="1:7" ht="15" thickBot="1" x14ac:dyDescent="0.25"/>
    <row r="27" spans="1:7" x14ac:dyDescent="0.2">
      <c r="A27" s="131"/>
      <c r="B27" s="131"/>
    </row>
    <row r="28" spans="1:7" ht="15" thickBot="1" x14ac:dyDescent="0.25">
      <c r="A28" s="132"/>
      <c r="B28" s="132"/>
    </row>
    <row r="29" spans="1:7" x14ac:dyDescent="0.2">
      <c r="A29" s="5" t="s">
        <v>111</v>
      </c>
      <c r="B29" s="5" t="s">
        <v>112</v>
      </c>
    </row>
  </sheetData>
  <sheetProtection algorithmName="SHA-512" hashValue="NKuxiCfzO1HEpzZnW3iRP4Di7GCn7z5VqYskHU9BP+UwbCg+6WINsoLBnFv0Z8V4Vq3/ZC4S7Pw4WgHy9NADQg==" saltValue="jF26rzwYvDVai2fpNFmqyA==" spinCount="100000" sheet="1" objects="1" scenarios="1"/>
  <mergeCells count="9">
    <mergeCell ref="A5:B5"/>
    <mergeCell ref="A6:B6"/>
    <mergeCell ref="A7:B7"/>
    <mergeCell ref="A8:E8"/>
    <mergeCell ref="A27:A28"/>
    <mergeCell ref="B27:B28"/>
    <mergeCell ref="A24:B24"/>
    <mergeCell ref="A9:B9"/>
    <mergeCell ref="A18:B21"/>
  </mergeCells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Bisho 3.1.1</vt:lpstr>
      <vt:lpstr>Gqeberha 3.1.2</vt:lpstr>
      <vt:lpstr>Umtata 3.1.3</vt:lpstr>
      <vt:lpstr>Grand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Bongiwe Dambuza</dc:creator>
  <cp:lastModifiedBy>Fortune Mogwatjana</cp:lastModifiedBy>
  <cp:lastPrinted>2021-02-08T09:29:29Z</cp:lastPrinted>
  <dcterms:created xsi:type="dcterms:W3CDTF">2019-11-29T09:22:25Z</dcterms:created>
  <dcterms:modified xsi:type="dcterms:W3CDTF">2022-12-08T09:46:58Z</dcterms:modified>
</cp:coreProperties>
</file>